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2165" activeTab="0"/>
  </bookViews>
  <sheets>
    <sheet name="стр.1_3" sheetId="1" r:id="rId1"/>
  </sheets>
  <definedNames>
    <definedName name="_xlnm.Print_Area" localSheetId="0">'стр.1_3'!$A$1:$DD$110</definedName>
  </definedNames>
  <calcPr fullCalcOnLoad="1"/>
</workbook>
</file>

<file path=xl/comments1.xml><?xml version="1.0" encoding="utf-8"?>
<comments xmlns="http://schemas.openxmlformats.org/spreadsheetml/2006/main">
  <authors>
    <author>Сигаловская М</author>
  </authors>
  <commentList>
    <comment ref="CD92" authorId="0">
      <text>
        <r>
          <rPr>
            <b/>
            <sz val="9"/>
            <rFont val="Tahoma"/>
            <family val="2"/>
          </rPr>
          <t>Сигаловская М:</t>
        </r>
        <r>
          <rPr>
            <sz val="9"/>
            <rFont val="Tahoma"/>
            <family val="2"/>
          </rPr>
          <t xml:space="preserve">
08.03.тех присоединение</t>
        </r>
      </text>
    </comment>
  </commentList>
</comments>
</file>

<file path=xl/sharedStrings.xml><?xml version="1.0" encoding="utf-8"?>
<sst xmlns="http://schemas.openxmlformats.org/spreadsheetml/2006/main" count="273" uniqueCount="182">
  <si>
    <t>Показатель</t>
  </si>
  <si>
    <t>Год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</si>
  <si>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</si>
  <si>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</si>
  <si>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</si>
  <si>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</si>
  <si>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</si>
  <si>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</si>
  <si>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</si>
  <si>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</si>
  <si>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</si>
  <si>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</si>
  <si>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</si>
  <si>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</si>
  <si>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</si>
  <si>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</si>
  <si>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</si>
  <si>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</si>
  <si>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</si>
  <si>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</si>
  <si>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</si>
  <si>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</si>
  <si>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</si>
  <si>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</si>
  <si>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</si>
  <si>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</si>
  <si>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</si>
  <si>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</si>
  <si>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</si>
  <si>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</si>
  <si>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</si>
  <si>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</si>
  <si>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</si>
  <si>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</si>
  <si>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</si>
  <si>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</si>
  <si>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</si>
  <si>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</si>
  <si>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</si>
  <si>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</si>
  <si>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</si>
  <si>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</si>
  <si>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</si>
  <si>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</si>
  <si>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</si>
  <si>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</si>
  <si>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</si>
  <si>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</si>
  <si>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</si>
  <si>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</si>
  <si>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</si>
  <si>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</si>
  <si>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</si>
  <si>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</si>
  <si>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</si>
  <si>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</si>
  <si>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</si>
  <si>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</si>
  <si>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</si>
  <si>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</si>
  <si>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</si>
  <si>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</si>
  <si>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</si>
  <si>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</si>
  <si>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</si>
  <si>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</si>
  <si>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</si>
  <si>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</si>
  <si>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</si>
  <si>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</si>
  <si>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</si>
  <si>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</si>
  <si>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</si>
  <si>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</si>
  <si>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</si>
  <si>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</si>
  <si>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</si>
  <si>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</si>
  <si>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</si>
  <si>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</si>
  <si>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</si>
  <si>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</si>
  <si>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</si>
  <si>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</si>
  <si>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</si>
  <si>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</si>
  <si>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</si>
  <si>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</si>
  <si>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</si>
  <si>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</si>
  <si>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</si>
  <si>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</si>
  <si>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</si>
  <si>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</si>
  <si>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</si>
  <si>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</si>
  <si>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</si>
  <si>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</si>
  <si>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</si>
  <si>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</si>
  <si>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</si>
  <si>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</si>
  <si>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</si>
  <si>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</si>
  <si>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</si>
  <si>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</si>
  <si>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</si>
  <si>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</si>
  <si>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</si>
  <si>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</si>
  <si>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</si>
  <si>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</si>
  <si>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</si>
  <si>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</si>
  <si>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</si>
  <si>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</si>
  <si>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</si>
  <si>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</si>
  <si>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</si>
  <si>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ООО «Электросети» </t>
  </si>
  <si>
    <t>7024035693</t>
  </si>
  <si>
    <t>702401001</t>
  </si>
  <si>
    <t>2020</t>
  </si>
  <si>
    <t>2022</t>
  </si>
  <si>
    <t>Средства на страхование</t>
  </si>
  <si>
    <t>Водоснабжение, водоотведение</t>
  </si>
  <si>
    <t>Тепло</t>
  </si>
  <si>
    <t>Охрана вневедомственная, пожарная сигнализация</t>
  </si>
  <si>
    <t>Услуги связи</t>
  </si>
  <si>
    <t>Командировочные расходы</t>
  </si>
  <si>
    <t>Обслуживание ЭВМ, сопровождение ПО</t>
  </si>
  <si>
    <t>Подготовка кадров, повышение квалификации</t>
  </si>
  <si>
    <t>Подписка</t>
  </si>
  <si>
    <t>Почтовые расходы</t>
  </si>
  <si>
    <t>Прочие расходы</t>
  </si>
  <si>
    <t>Расходы по участию в СРО</t>
  </si>
  <si>
    <t>Юридические и нотариальные услуги</t>
  </si>
  <si>
    <t>Услуги СМИ</t>
  </si>
  <si>
    <t>Аудиторские услуги</t>
  </si>
  <si>
    <t>Проведение технического освидетельствования эл.оборудования</t>
  </si>
  <si>
    <t>Кадастровые услуги по формированию охранных зон</t>
  </si>
  <si>
    <t>Вывоз и утилизация ТБО, вывоз сточных вод, услуги по приему и размещению снега</t>
  </si>
  <si>
    <t>Проценты за пользование кредитом</t>
  </si>
  <si>
    <t>Расходы на услуги банков</t>
  </si>
  <si>
    <t>Прочие (приборы учета)</t>
  </si>
  <si>
    <t>Комплексное обследование зданий ТП с оценкой их прочности, устойчивости и эксплуатационной надежности</t>
  </si>
  <si>
    <t>Арендная плата (нежилые помещения)</t>
  </si>
  <si>
    <t>Электроэнергия на хоз.нужды</t>
  </si>
  <si>
    <t>Примечание ***</t>
  </si>
  <si>
    <t>отклонение</t>
  </si>
  <si>
    <t>часть расходов не была предусмотрена сметой</t>
  </si>
  <si>
    <t>в связи с мероприятиями по распостранению новой короновирусной инфекции было отменено(перенесено) обучение сотрудников</t>
  </si>
  <si>
    <t>в связи с мероприятиями по распостранению новой короновирусной инфекции было отменены командировки сотрудников</t>
  </si>
  <si>
    <t>в связи с мероприятиями по распостранению новой короновирусной инфекции сроки аудиторской проверки были перенесены  на 1 квартал 2021 года</t>
  </si>
  <si>
    <t>часть расходов не была предусмотрена сметой расходов</t>
  </si>
  <si>
    <t>в связи с мероприятиями по распостранению новой короновирусной инфекции</t>
  </si>
  <si>
    <t>причиной отклонений является недополученный доход от услуг по передаче электрической энергии в связи со снижением полезного отпуска электрической энергии</t>
  </si>
  <si>
    <t>в том числе длина линий электропередач на 6-10 кВ уровне напряжения</t>
  </si>
  <si>
    <t>в том числе длина линий электропередач на 0,4 кВ уровне напряжения</t>
  </si>
  <si>
    <t>3.1</t>
  </si>
  <si>
    <t>3.2</t>
  </si>
  <si>
    <t>4.1</t>
  </si>
  <si>
    <t>4.2</t>
  </si>
  <si>
    <t>в том числе Количество условных единиц по подстанциям на 110 кВ уровне напряжения</t>
  </si>
  <si>
    <t>в том числе Количество условных единиц по подстанциям на 6-10 кВ уровне напряжения</t>
  </si>
  <si>
    <t>Длина линий электропередач, всего, в том числе:</t>
  </si>
  <si>
    <t>2.1</t>
  </si>
  <si>
    <t>2.2</t>
  </si>
  <si>
    <t>в том числе трансформаторная мощность подстанций на 110 кВ уровне напряжения</t>
  </si>
  <si>
    <t>в том числе трансформаторная мощность подстанций на 6-10 кВ уровне напряжения</t>
  </si>
  <si>
    <t>5.1</t>
  </si>
  <si>
    <t>5.2</t>
  </si>
  <si>
    <t xml:space="preserve">расходы не были предусмотрены сметой </t>
  </si>
  <si>
    <t xml:space="preserve">В ходе проведения процедуры закупок стоимость услуги была снижена </t>
  </si>
  <si>
    <t>уменьшение объема вывоза ТБО</t>
  </si>
  <si>
    <t>перевод сотрудников на дистанционную работу</t>
  </si>
  <si>
    <t>расторжение договоро в аренды имущества</t>
  </si>
  <si>
    <t xml:space="preserve">расходы определяются расчетным способом </t>
  </si>
  <si>
    <t>сантехнические услуги были выполнены подрядным способом</t>
  </si>
  <si>
    <t>отсутствие необходимости юридических услуг</t>
  </si>
  <si>
    <t xml:space="preserve">расторжение договора на услуги вневедомственной охраны </t>
  </si>
  <si>
    <t>экономия энергоресурсов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</si>
</sst>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43" fontId="6" fillId="0" borderId="0" xfId="58" applyFont="1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9" fontId="6" fillId="0" borderId="12" xfId="55" applyFont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3" fontId="6" fillId="0" borderId="10" xfId="58" applyFont="1" applyBorder="1" applyAlignment="1">
      <alignment horizontal="center" vertical="center"/>
    </xf>
    <xf numFmtId="43" fontId="6" fillId="0" borderId="13" xfId="58" applyFont="1" applyBorder="1" applyAlignment="1">
      <alignment horizontal="center" vertical="center"/>
    </xf>
    <xf numFmtId="43" fontId="6" fillId="0" borderId="11" xfId="58" applyFont="1" applyBorder="1" applyAlignment="1">
      <alignment horizontal="center" vertical="center"/>
    </xf>
    <xf numFmtId="43" fontId="6" fillId="34" borderId="12" xfId="58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3" fontId="6" fillId="34" borderId="10" xfId="58" applyFont="1" applyFill="1" applyBorder="1" applyAlignment="1">
      <alignment horizontal="center" vertical="center"/>
    </xf>
    <xf numFmtId="43" fontId="6" fillId="34" borderId="13" xfId="58" applyFont="1" applyFill="1" applyBorder="1" applyAlignment="1">
      <alignment horizontal="center" vertical="center"/>
    </xf>
    <xf numFmtId="43" fontId="6" fillId="34" borderId="11" xfId="58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/>
    </xf>
    <xf numFmtId="172" fontId="6" fillId="34" borderId="10" xfId="58" applyNumberFormat="1" applyFont="1" applyFill="1" applyBorder="1" applyAlignment="1">
      <alignment horizontal="center" vertical="center"/>
    </xf>
    <xf numFmtId="172" fontId="6" fillId="34" borderId="13" xfId="58" applyNumberFormat="1" applyFont="1" applyFill="1" applyBorder="1" applyAlignment="1">
      <alignment horizontal="center" vertical="center"/>
    </xf>
    <xf numFmtId="172" fontId="6" fillId="34" borderId="11" xfId="58" applyNumberFormat="1" applyFont="1" applyFill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</xf>
    <xf numFmtId="172" fontId="6" fillId="0" borderId="13" xfId="58" applyNumberFormat="1" applyFont="1" applyBorder="1" applyAlignment="1">
      <alignment horizontal="center" vertical="center"/>
    </xf>
    <xf numFmtId="172" fontId="6" fillId="0" borderId="11" xfId="58" applyNumberFormat="1" applyFont="1" applyBorder="1" applyAlignment="1">
      <alignment horizontal="center" vertical="center"/>
    </xf>
    <xf numFmtId="1" fontId="6" fillId="0" borderId="10" xfId="58" applyNumberFormat="1" applyFont="1" applyBorder="1" applyAlignment="1">
      <alignment horizontal="center" vertical="center"/>
    </xf>
    <xf numFmtId="1" fontId="6" fillId="0" borderId="13" xfId="58" applyNumberFormat="1" applyFont="1" applyBorder="1" applyAlignment="1">
      <alignment horizontal="center" vertical="center"/>
    </xf>
    <xf numFmtId="1" fontId="6" fillId="0" borderId="11" xfId="58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0" borderId="13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00"/>
  <sheetViews>
    <sheetView tabSelected="1" view="pageBreakPreview" zoomScaleSheetLayoutView="100" zoomScalePageLayoutView="0" workbookViewId="0" topLeftCell="A1">
      <selection activeCell="CN74" sqref="CN74"/>
    </sheetView>
  </sheetViews>
  <sheetFormatPr defaultColWidth="0.875" defaultRowHeight="15" customHeight="1"/>
  <cols>
    <col min="1" max="59" width="0.875" style="2" customWidth="1"/>
    <col min="60" max="60" width="0.875" style="2" hidden="1" customWidth="1"/>
    <col min="61" max="80" width="0.875" style="2" customWidth="1"/>
    <col min="81" max="81" width="5.375" style="2" customWidth="1"/>
    <col min="82" max="90" width="0.875" style="2" customWidth="1"/>
    <col min="91" max="91" width="5.125" style="2" customWidth="1"/>
    <col min="92" max="92" width="11.00390625" style="2" customWidth="1"/>
    <col min="93" max="93" width="1.625" style="2" customWidth="1"/>
    <col min="94" max="107" width="0.875" style="2" customWidth="1"/>
    <col min="108" max="108" width="24.25390625" style="2" customWidth="1"/>
    <col min="109" max="109" width="13.75390625" style="2" customWidth="1"/>
    <col min="110" max="114" width="0.875" style="2" customWidth="1"/>
    <col min="115" max="115" width="13.25390625" style="2" bestFit="1" customWidth="1"/>
    <col min="116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3" customFormat="1" ht="14.25" customHeight="1">
      <c r="A6" s="31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3" customFormat="1" ht="14.25" customHeight="1">
      <c r="A7" s="31" t="s">
        <v>94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1:108" s="3" customFormat="1" ht="14.25" customHeight="1">
      <c r="A8" s="31" t="s">
        <v>117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</row>
    <row r="9" ht="21" customHeight="1"/>
    <row r="10" spans="3:87" ht="15">
      <c r="C10" s="4" t="s">
        <v>30</v>
      </c>
      <c r="D10" s="4"/>
      <c r="AG10" s="39" t="s">
        <v>119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3:66" ht="15">
      <c r="C11" s="4" t="s">
        <v>31</v>
      </c>
      <c r="D11" s="4"/>
      <c r="J11" s="40" t="s">
        <v>120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3:66" ht="15">
      <c r="C12" s="4" t="s">
        <v>32</v>
      </c>
      <c r="D12" s="4"/>
      <c r="J12" s="41" t="s">
        <v>121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</row>
    <row r="13" spans="3:61" ht="15">
      <c r="C13" s="4" t="s">
        <v>33</v>
      </c>
      <c r="D13" s="4"/>
      <c r="AQ13" s="42" t="s">
        <v>122</v>
      </c>
      <c r="AR13" s="42"/>
      <c r="AS13" s="42"/>
      <c r="AT13" s="42"/>
      <c r="AU13" s="42"/>
      <c r="AV13" s="42"/>
      <c r="AW13" s="42"/>
      <c r="AX13" s="42"/>
      <c r="AY13" s="43" t="s">
        <v>34</v>
      </c>
      <c r="AZ13" s="43"/>
      <c r="BA13" s="42" t="s">
        <v>123</v>
      </c>
      <c r="BB13" s="42"/>
      <c r="BC13" s="42"/>
      <c r="BD13" s="42"/>
      <c r="BE13" s="42"/>
      <c r="BF13" s="42"/>
      <c r="BG13" s="42"/>
      <c r="BH13" s="42"/>
      <c r="BI13" s="2" t="s">
        <v>35</v>
      </c>
    </row>
    <row r="15" spans="1:108" s="6" customFormat="1" ht="13.5">
      <c r="A15" s="38" t="s">
        <v>27</v>
      </c>
      <c r="B15" s="33"/>
      <c r="C15" s="33"/>
      <c r="D15" s="33"/>
      <c r="E15" s="33"/>
      <c r="F15" s="33"/>
      <c r="G15" s="33"/>
      <c r="H15" s="33"/>
      <c r="I15" s="34"/>
      <c r="J15" s="32" t="s">
        <v>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38" t="s">
        <v>36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14" t="s">
        <v>1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8" t="s">
        <v>149</v>
      </c>
      <c r="CO15" s="44" t="s">
        <v>148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s="6" customFormat="1" ht="13.5">
      <c r="A16" s="35"/>
      <c r="B16" s="36"/>
      <c r="C16" s="36"/>
      <c r="D16" s="36"/>
      <c r="E16" s="36"/>
      <c r="F16" s="36"/>
      <c r="G16" s="36"/>
      <c r="H16" s="36"/>
      <c r="I16" s="37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7"/>
      <c r="BI16" s="35"/>
      <c r="BJ16" s="36"/>
      <c r="BK16" s="36"/>
      <c r="BL16" s="36"/>
      <c r="BM16" s="36"/>
      <c r="BN16" s="36"/>
      <c r="BO16" s="36"/>
      <c r="BP16" s="36"/>
      <c r="BQ16" s="36"/>
      <c r="BR16" s="36"/>
      <c r="BS16" s="37"/>
      <c r="BT16" s="14" t="s">
        <v>2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3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8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6" customFormat="1" ht="15" customHeight="1">
      <c r="A17" s="19" t="s">
        <v>4</v>
      </c>
      <c r="B17" s="20"/>
      <c r="C17" s="20"/>
      <c r="D17" s="20"/>
      <c r="E17" s="20"/>
      <c r="F17" s="20"/>
      <c r="G17" s="20"/>
      <c r="H17" s="20"/>
      <c r="I17" s="21"/>
      <c r="J17" s="5"/>
      <c r="K17" s="22" t="s">
        <v>37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11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8"/>
    </row>
    <row r="18" spans="1:108" s="6" customFormat="1" ht="30" customHeight="1">
      <c r="A18" s="19" t="s">
        <v>6</v>
      </c>
      <c r="B18" s="20"/>
      <c r="C18" s="20"/>
      <c r="D18" s="20"/>
      <c r="E18" s="20"/>
      <c r="F18" s="20"/>
      <c r="G18" s="20"/>
      <c r="H18" s="20"/>
      <c r="I18" s="21"/>
      <c r="J18" s="5"/>
      <c r="K18" s="22" t="s">
        <v>95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49">
        <f>BT19+BT54+BT71</f>
        <v>307144.16000000003</v>
      </c>
      <c r="BU18" s="50"/>
      <c r="BV18" s="50"/>
      <c r="BW18" s="50"/>
      <c r="BX18" s="50"/>
      <c r="BY18" s="50"/>
      <c r="BZ18" s="50"/>
      <c r="CA18" s="50"/>
      <c r="CB18" s="50"/>
      <c r="CC18" s="51"/>
      <c r="CD18" s="49">
        <f>CD19+CD54+CD71</f>
        <v>277935.38</v>
      </c>
      <c r="CE18" s="50"/>
      <c r="CF18" s="50"/>
      <c r="CG18" s="50"/>
      <c r="CH18" s="50"/>
      <c r="CI18" s="50"/>
      <c r="CJ18" s="50"/>
      <c r="CK18" s="50"/>
      <c r="CL18" s="50"/>
      <c r="CM18" s="51"/>
      <c r="CN18" s="12">
        <f aca="true" t="shared" si="0" ref="CN18:CN23">(CD18-BT18)/BT18</f>
        <v>-0.09509795009613735</v>
      </c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4"/>
    </row>
    <row r="19" spans="1:115" s="6" customFormat="1" ht="24" customHeight="1">
      <c r="A19" s="19" t="s">
        <v>7</v>
      </c>
      <c r="B19" s="20"/>
      <c r="C19" s="20"/>
      <c r="D19" s="20"/>
      <c r="E19" s="20"/>
      <c r="F19" s="20"/>
      <c r="G19" s="20"/>
      <c r="H19" s="20"/>
      <c r="I19" s="21"/>
      <c r="J19" s="5"/>
      <c r="K19" s="53" t="s">
        <v>96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10"/>
      <c r="BI19" s="54" t="s">
        <v>5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57">
        <f>BT20+BT25+BT27+BT52+BT53</f>
        <v>139116.90000000002</v>
      </c>
      <c r="BU19" s="58"/>
      <c r="BV19" s="58"/>
      <c r="BW19" s="58"/>
      <c r="BX19" s="58"/>
      <c r="BY19" s="58"/>
      <c r="BZ19" s="58"/>
      <c r="CA19" s="58"/>
      <c r="CB19" s="58"/>
      <c r="CC19" s="59"/>
      <c r="CD19" s="57">
        <f>CD20+CD25+CD27+CD52+CD53</f>
        <v>123565.65</v>
      </c>
      <c r="CE19" s="58"/>
      <c r="CF19" s="58"/>
      <c r="CG19" s="58"/>
      <c r="CH19" s="58"/>
      <c r="CI19" s="58"/>
      <c r="CJ19" s="58"/>
      <c r="CK19" s="58"/>
      <c r="CL19" s="58"/>
      <c r="CM19" s="59"/>
      <c r="CN19" s="12">
        <f t="shared" si="0"/>
        <v>-0.11178548400661621</v>
      </c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  <c r="DE19" s="9"/>
      <c r="DF19" s="9"/>
      <c r="DG19" s="9"/>
      <c r="DH19" s="9"/>
      <c r="DI19" s="9"/>
      <c r="DJ19" s="9"/>
      <c r="DK19" s="9"/>
    </row>
    <row r="20" spans="1:108" s="6" customFormat="1" ht="68.25" customHeight="1">
      <c r="A20" s="19" t="s">
        <v>8</v>
      </c>
      <c r="B20" s="20"/>
      <c r="C20" s="20"/>
      <c r="D20" s="20"/>
      <c r="E20" s="20"/>
      <c r="F20" s="20"/>
      <c r="G20" s="20"/>
      <c r="H20" s="20"/>
      <c r="I20" s="21"/>
      <c r="J20" s="60" t="s">
        <v>9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2"/>
      <c r="BH20" s="13"/>
      <c r="BI20" s="63" t="s">
        <v>5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52">
        <f>BT21+BT23</f>
        <v>10114.92</v>
      </c>
      <c r="BU20" s="52"/>
      <c r="BV20" s="52"/>
      <c r="BW20" s="52"/>
      <c r="BX20" s="52"/>
      <c r="BY20" s="52"/>
      <c r="BZ20" s="52"/>
      <c r="CA20" s="52"/>
      <c r="CB20" s="52"/>
      <c r="CC20" s="52"/>
      <c r="CD20" s="52">
        <f>CD21+CD23</f>
        <v>7743.08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12">
        <f t="shared" si="0"/>
        <v>-0.23448924954423764</v>
      </c>
      <c r="CO20" s="23" t="s">
        <v>156</v>
      </c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4"/>
    </row>
    <row r="21" spans="1:108" s="6" customFormat="1" ht="51.75" customHeight="1">
      <c r="A21" s="19" t="s">
        <v>11</v>
      </c>
      <c r="B21" s="20"/>
      <c r="C21" s="20"/>
      <c r="D21" s="20"/>
      <c r="E21" s="20"/>
      <c r="F21" s="20"/>
      <c r="G21" s="20"/>
      <c r="H21" s="20"/>
      <c r="I21" s="21"/>
      <c r="J21" s="5"/>
      <c r="K21" s="53" t="s">
        <v>118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10"/>
      <c r="BI21" s="54" t="s">
        <v>5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6"/>
      <c r="BT21" s="57">
        <v>9513.53</v>
      </c>
      <c r="BU21" s="58"/>
      <c r="BV21" s="58"/>
      <c r="BW21" s="58"/>
      <c r="BX21" s="58"/>
      <c r="BY21" s="58"/>
      <c r="BZ21" s="58"/>
      <c r="CA21" s="58"/>
      <c r="CB21" s="58"/>
      <c r="CC21" s="59"/>
      <c r="CD21" s="57">
        <v>7356.2</v>
      </c>
      <c r="CE21" s="58"/>
      <c r="CF21" s="58"/>
      <c r="CG21" s="58"/>
      <c r="CH21" s="58"/>
      <c r="CI21" s="58"/>
      <c r="CJ21" s="58"/>
      <c r="CK21" s="58"/>
      <c r="CL21" s="58"/>
      <c r="CM21" s="59"/>
      <c r="CN21" s="12">
        <f t="shared" si="0"/>
        <v>-0.22676440816395182</v>
      </c>
      <c r="CO21" s="25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6" customFormat="1" ht="27.75" customHeight="1">
      <c r="A22" s="19" t="s">
        <v>13</v>
      </c>
      <c r="B22" s="20"/>
      <c r="C22" s="20"/>
      <c r="D22" s="20"/>
      <c r="E22" s="20"/>
      <c r="F22" s="20"/>
      <c r="G22" s="20"/>
      <c r="H22" s="20"/>
      <c r="I22" s="21"/>
      <c r="J22" s="5"/>
      <c r="K22" s="53" t="s">
        <v>97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0"/>
      <c r="BI22" s="54" t="s">
        <v>5</v>
      </c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54">
        <v>2050.92</v>
      </c>
      <c r="BU22" s="55"/>
      <c r="BV22" s="55"/>
      <c r="BW22" s="55"/>
      <c r="BX22" s="55"/>
      <c r="BY22" s="55"/>
      <c r="BZ22" s="55"/>
      <c r="CA22" s="55"/>
      <c r="CB22" s="55"/>
      <c r="CC22" s="56"/>
      <c r="CD22" s="54">
        <v>819.89</v>
      </c>
      <c r="CE22" s="55"/>
      <c r="CF22" s="55"/>
      <c r="CG22" s="55"/>
      <c r="CH22" s="55"/>
      <c r="CI22" s="55"/>
      <c r="CJ22" s="55"/>
      <c r="CK22" s="55"/>
      <c r="CL22" s="55"/>
      <c r="CM22" s="56"/>
      <c r="CN22" s="12">
        <f t="shared" si="0"/>
        <v>-0.6002330661361731</v>
      </c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6" customFormat="1" ht="66.7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1"/>
      <c r="J23" s="5"/>
      <c r="K23" s="53" t="s">
        <v>40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10"/>
      <c r="BI23" s="54" t="s">
        <v>5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6"/>
      <c r="BT23" s="54">
        <v>601.39</v>
      </c>
      <c r="BU23" s="55"/>
      <c r="BV23" s="55"/>
      <c r="BW23" s="55"/>
      <c r="BX23" s="55"/>
      <c r="BY23" s="55"/>
      <c r="BZ23" s="55"/>
      <c r="CA23" s="55"/>
      <c r="CB23" s="55"/>
      <c r="CC23" s="56"/>
      <c r="CD23" s="54">
        <v>386.88</v>
      </c>
      <c r="CE23" s="55"/>
      <c r="CF23" s="55"/>
      <c r="CG23" s="55"/>
      <c r="CH23" s="55"/>
      <c r="CI23" s="55"/>
      <c r="CJ23" s="55"/>
      <c r="CK23" s="55"/>
      <c r="CL23" s="55"/>
      <c r="CM23" s="56"/>
      <c r="CN23" s="12">
        <f t="shared" si="0"/>
        <v>-0.35669033405942896</v>
      </c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4"/>
    </row>
    <row r="24" spans="1:108" s="6" customFormat="1" ht="15" customHeight="1">
      <c r="A24" s="19" t="s">
        <v>41</v>
      </c>
      <c r="B24" s="20"/>
      <c r="C24" s="20"/>
      <c r="D24" s="20"/>
      <c r="E24" s="20"/>
      <c r="F24" s="20"/>
      <c r="G24" s="20"/>
      <c r="H24" s="20"/>
      <c r="I24" s="21"/>
      <c r="J24" s="5"/>
      <c r="K24" s="53" t="s">
        <v>12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10"/>
      <c r="BI24" s="54" t="s">
        <v>5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54">
        <v>0</v>
      </c>
      <c r="BU24" s="55"/>
      <c r="BV24" s="55"/>
      <c r="BW24" s="55"/>
      <c r="BX24" s="55"/>
      <c r="BY24" s="55"/>
      <c r="BZ24" s="55"/>
      <c r="CA24" s="55"/>
      <c r="CB24" s="55"/>
      <c r="CC24" s="56"/>
      <c r="CD24" s="54">
        <v>0</v>
      </c>
      <c r="CE24" s="55"/>
      <c r="CF24" s="55"/>
      <c r="CG24" s="55"/>
      <c r="CH24" s="55"/>
      <c r="CI24" s="55"/>
      <c r="CJ24" s="55"/>
      <c r="CK24" s="55"/>
      <c r="CL24" s="55"/>
      <c r="CM24" s="56"/>
      <c r="CN24" s="1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6" customFormat="1" ht="44.25" customHeight="1">
      <c r="A25" s="19" t="s">
        <v>10</v>
      </c>
      <c r="B25" s="20"/>
      <c r="C25" s="20"/>
      <c r="D25" s="20"/>
      <c r="E25" s="20"/>
      <c r="F25" s="20"/>
      <c r="G25" s="20"/>
      <c r="H25" s="20"/>
      <c r="I25" s="21"/>
      <c r="J25" s="5"/>
      <c r="K25" s="53" t="s">
        <v>21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10"/>
      <c r="BI25" s="54" t="s">
        <v>5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64">
        <f>98212.1</f>
        <v>98212.1</v>
      </c>
      <c r="BU25" s="65"/>
      <c r="BV25" s="65"/>
      <c r="BW25" s="65"/>
      <c r="BX25" s="65"/>
      <c r="BY25" s="65"/>
      <c r="BZ25" s="65"/>
      <c r="CA25" s="65"/>
      <c r="CB25" s="65"/>
      <c r="CC25" s="66"/>
      <c r="CD25" s="64">
        <v>93377.73</v>
      </c>
      <c r="CE25" s="65"/>
      <c r="CF25" s="65"/>
      <c r="CG25" s="65"/>
      <c r="CH25" s="65"/>
      <c r="CI25" s="65"/>
      <c r="CJ25" s="65"/>
      <c r="CK25" s="65"/>
      <c r="CL25" s="65"/>
      <c r="CM25" s="66"/>
      <c r="CN25" s="12">
        <f>(CD25-BT25)/BT25</f>
        <v>-0.049223771816303795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6" customFormat="1" ht="15" customHeight="1">
      <c r="A26" s="19" t="s">
        <v>42</v>
      </c>
      <c r="B26" s="20"/>
      <c r="C26" s="20"/>
      <c r="D26" s="20"/>
      <c r="E26" s="20"/>
      <c r="F26" s="20"/>
      <c r="G26" s="20"/>
      <c r="H26" s="20"/>
      <c r="I26" s="21"/>
      <c r="J26" s="5"/>
      <c r="K26" s="53" t="s">
        <v>12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10"/>
      <c r="BI26" s="54" t="s">
        <v>5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54">
        <v>0</v>
      </c>
      <c r="BU26" s="55"/>
      <c r="BV26" s="55"/>
      <c r="BW26" s="55"/>
      <c r="BX26" s="55"/>
      <c r="BY26" s="55"/>
      <c r="BZ26" s="55"/>
      <c r="CA26" s="55"/>
      <c r="CB26" s="55"/>
      <c r="CC26" s="56"/>
      <c r="CD26" s="54">
        <v>0</v>
      </c>
      <c r="CE26" s="55"/>
      <c r="CF26" s="55"/>
      <c r="CG26" s="55"/>
      <c r="CH26" s="55"/>
      <c r="CI26" s="55"/>
      <c r="CJ26" s="55"/>
      <c r="CK26" s="55"/>
      <c r="CL26" s="55"/>
      <c r="CM26" s="56"/>
      <c r="CN26" s="1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6" customFormat="1" ht="30" customHeight="1">
      <c r="A27" s="19" t="s">
        <v>14</v>
      </c>
      <c r="B27" s="20"/>
      <c r="C27" s="20"/>
      <c r="D27" s="20"/>
      <c r="E27" s="20"/>
      <c r="F27" s="20"/>
      <c r="G27" s="20"/>
      <c r="H27" s="20"/>
      <c r="I27" s="21"/>
      <c r="J27" s="5"/>
      <c r="K27" s="53" t="s">
        <v>98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10"/>
      <c r="BI27" s="54" t="s">
        <v>5</v>
      </c>
      <c r="BJ27" s="55"/>
      <c r="BK27" s="55"/>
      <c r="BL27" s="55"/>
      <c r="BM27" s="55"/>
      <c r="BN27" s="55"/>
      <c r="BO27" s="55"/>
      <c r="BP27" s="55"/>
      <c r="BQ27" s="55"/>
      <c r="BR27" s="55"/>
      <c r="BS27" s="56"/>
      <c r="BT27" s="57">
        <f>30789.88-BT52</f>
        <v>30463.81</v>
      </c>
      <c r="BU27" s="58"/>
      <c r="BV27" s="58"/>
      <c r="BW27" s="58"/>
      <c r="BX27" s="58"/>
      <c r="BY27" s="58"/>
      <c r="BZ27" s="58"/>
      <c r="CA27" s="58"/>
      <c r="CB27" s="58"/>
      <c r="CC27" s="59"/>
      <c r="CD27" s="57">
        <f>22444.84-CD52</f>
        <v>21005.7</v>
      </c>
      <c r="CE27" s="58"/>
      <c r="CF27" s="58"/>
      <c r="CG27" s="58"/>
      <c r="CH27" s="58"/>
      <c r="CI27" s="58"/>
      <c r="CJ27" s="58"/>
      <c r="CK27" s="58"/>
      <c r="CL27" s="58"/>
      <c r="CM27" s="59"/>
      <c r="CN27" s="12">
        <f>(CD27-BT27)/BT27</f>
        <v>-0.31047035810688156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s="6" customFormat="1" ht="30" customHeight="1">
      <c r="A28" s="19" t="s">
        <v>43</v>
      </c>
      <c r="B28" s="20"/>
      <c r="C28" s="20"/>
      <c r="D28" s="20"/>
      <c r="E28" s="20"/>
      <c r="F28" s="20"/>
      <c r="G28" s="20"/>
      <c r="H28" s="20"/>
      <c r="I28" s="21"/>
      <c r="J28" s="5"/>
      <c r="K28" s="22" t="s">
        <v>99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>
        <v>2738.53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>
        <v>7245.9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12">
        <f>(CD28-BT28)/BT28</f>
        <v>1.6459085713868384</v>
      </c>
      <c r="CO28" s="27" t="s">
        <v>154</v>
      </c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6" customFormat="1" ht="23.25" customHeight="1">
      <c r="A29" s="19" t="s">
        <v>45</v>
      </c>
      <c r="B29" s="20"/>
      <c r="C29" s="20"/>
      <c r="D29" s="20"/>
      <c r="E29" s="20"/>
      <c r="F29" s="20"/>
      <c r="G29" s="20"/>
      <c r="H29" s="20"/>
      <c r="I29" s="21"/>
      <c r="J29" s="5"/>
      <c r="K29" s="22" t="s">
        <v>44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>
        <v>113.31</v>
      </c>
      <c r="CE29" s="15"/>
      <c r="CF29" s="15"/>
      <c r="CG29" s="15"/>
      <c r="CH29" s="15"/>
      <c r="CI29" s="15"/>
      <c r="CJ29" s="15"/>
      <c r="CK29" s="15"/>
      <c r="CL29" s="15"/>
      <c r="CM29" s="16"/>
      <c r="CN29" s="12"/>
      <c r="CO29" s="27" t="s">
        <v>172</v>
      </c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s="6" customFormat="1" ht="30" customHeight="1">
      <c r="A30" s="19" t="s">
        <v>100</v>
      </c>
      <c r="B30" s="20"/>
      <c r="C30" s="20"/>
      <c r="D30" s="20"/>
      <c r="E30" s="20"/>
      <c r="F30" s="20"/>
      <c r="G30" s="20"/>
      <c r="H30" s="20"/>
      <c r="I30" s="21"/>
      <c r="J30" s="5"/>
      <c r="K30" s="22" t="s">
        <v>46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f>SUM(BT31:CC51)</f>
        <v>11050.8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>
        <f>SUM(CD31:CM51)</f>
        <v>10693.2</v>
      </c>
      <c r="CE30" s="15"/>
      <c r="CF30" s="15"/>
      <c r="CG30" s="15"/>
      <c r="CH30" s="15"/>
      <c r="CI30" s="15"/>
      <c r="CJ30" s="15"/>
      <c r="CK30" s="15"/>
      <c r="CL30" s="15"/>
      <c r="CM30" s="16"/>
      <c r="CN30" s="12">
        <f aca="true" t="shared" si="1" ref="CN30:CN42">(CD30-BT30)/BT30</f>
        <v>-0.03235964817026809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s="6" customFormat="1" ht="27.75" customHeight="1">
      <c r="A31" s="19"/>
      <c r="B31" s="20"/>
      <c r="C31" s="20"/>
      <c r="D31" s="20"/>
      <c r="E31" s="20"/>
      <c r="F31" s="20"/>
      <c r="G31" s="20"/>
      <c r="H31" s="20"/>
      <c r="I31" s="21"/>
      <c r="J31" s="5"/>
      <c r="K31" s="22" t="s">
        <v>124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177.91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>
        <v>1127.44</v>
      </c>
      <c r="CE31" s="15"/>
      <c r="CF31" s="15"/>
      <c r="CG31" s="15"/>
      <c r="CH31" s="15"/>
      <c r="CI31" s="15"/>
      <c r="CJ31" s="15"/>
      <c r="CK31" s="15"/>
      <c r="CL31" s="15"/>
      <c r="CM31" s="16"/>
      <c r="CN31" s="12">
        <f t="shared" si="1"/>
        <v>5.337136754538812</v>
      </c>
      <c r="CO31" s="27" t="s">
        <v>154</v>
      </c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s="6" customFormat="1" ht="13.5">
      <c r="A32" s="19"/>
      <c r="B32" s="20"/>
      <c r="C32" s="20"/>
      <c r="D32" s="20"/>
      <c r="E32" s="20"/>
      <c r="F32" s="20"/>
      <c r="G32" s="20"/>
      <c r="H32" s="20"/>
      <c r="I32" s="21"/>
      <c r="J32" s="5"/>
      <c r="K32" s="22" t="s">
        <v>125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149.25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>
        <v>161.41</v>
      </c>
      <c r="CE32" s="15"/>
      <c r="CF32" s="15"/>
      <c r="CG32" s="15"/>
      <c r="CH32" s="15"/>
      <c r="CI32" s="15"/>
      <c r="CJ32" s="15"/>
      <c r="CK32" s="15"/>
      <c r="CL32" s="15"/>
      <c r="CM32" s="16"/>
      <c r="CN32" s="12">
        <f t="shared" si="1"/>
        <v>0.08147403685092125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s="6" customFormat="1" ht="13.5">
      <c r="A33" s="19"/>
      <c r="B33" s="20"/>
      <c r="C33" s="20"/>
      <c r="D33" s="20"/>
      <c r="E33" s="20"/>
      <c r="F33" s="20"/>
      <c r="G33" s="20"/>
      <c r="H33" s="20"/>
      <c r="I33" s="21"/>
      <c r="J33" s="5"/>
      <c r="K33" s="22" t="s">
        <v>126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2064.96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v>1676.71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12">
        <f t="shared" si="1"/>
        <v>-0.18801816984348366</v>
      </c>
      <c r="CO33" s="23" t="s">
        <v>181</v>
      </c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s="6" customFormat="1" ht="13.5">
      <c r="A34" s="19"/>
      <c r="B34" s="20"/>
      <c r="C34" s="20"/>
      <c r="D34" s="20"/>
      <c r="E34" s="20"/>
      <c r="F34" s="20"/>
      <c r="G34" s="20"/>
      <c r="H34" s="20"/>
      <c r="I34" s="21"/>
      <c r="J34" s="5"/>
      <c r="K34" s="22" t="s">
        <v>147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1901.42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>
        <v>1868.22</v>
      </c>
      <c r="CE34" s="15"/>
      <c r="CF34" s="15"/>
      <c r="CG34" s="15"/>
      <c r="CH34" s="15"/>
      <c r="CI34" s="15"/>
      <c r="CJ34" s="15"/>
      <c r="CK34" s="15"/>
      <c r="CL34" s="15"/>
      <c r="CM34" s="16"/>
      <c r="CN34" s="12">
        <f t="shared" si="1"/>
        <v>-0.017460634683552315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s="6" customFormat="1" ht="29.25" customHeight="1">
      <c r="A35" s="19"/>
      <c r="B35" s="20"/>
      <c r="C35" s="20"/>
      <c r="D35" s="20"/>
      <c r="E35" s="20"/>
      <c r="F35" s="20"/>
      <c r="G35" s="20"/>
      <c r="H35" s="20"/>
      <c r="I35" s="21"/>
      <c r="J35" s="5"/>
      <c r="K35" s="22" t="s">
        <v>141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96.69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>
        <v>33.22</v>
      </c>
      <c r="CE35" s="15"/>
      <c r="CF35" s="15"/>
      <c r="CG35" s="15"/>
      <c r="CH35" s="15"/>
      <c r="CI35" s="15"/>
      <c r="CJ35" s="15"/>
      <c r="CK35" s="15"/>
      <c r="CL35" s="15"/>
      <c r="CM35" s="16"/>
      <c r="CN35" s="12">
        <f t="shared" si="1"/>
        <v>-0.6564277588168373</v>
      </c>
      <c r="CO35" s="23" t="s">
        <v>174</v>
      </c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s="6" customFormat="1" ht="29.25" customHeight="1">
      <c r="A36" s="19"/>
      <c r="B36" s="20"/>
      <c r="C36" s="20"/>
      <c r="D36" s="20"/>
      <c r="E36" s="20"/>
      <c r="F36" s="20"/>
      <c r="G36" s="20"/>
      <c r="H36" s="20"/>
      <c r="I36" s="21"/>
      <c r="J36" s="5"/>
      <c r="K36" s="22" t="s">
        <v>127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451.15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325.04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12">
        <f t="shared" si="1"/>
        <v>-0.2795300897705862</v>
      </c>
      <c r="CO36" s="23" t="s">
        <v>180</v>
      </c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s="6" customFormat="1" ht="25.5" customHeight="1">
      <c r="A37" s="19"/>
      <c r="B37" s="20"/>
      <c r="C37" s="20"/>
      <c r="D37" s="20"/>
      <c r="E37" s="20"/>
      <c r="F37" s="20"/>
      <c r="G37" s="20"/>
      <c r="H37" s="20"/>
      <c r="I37" s="21"/>
      <c r="J37" s="5"/>
      <c r="K37" s="22" t="s">
        <v>128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875.29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993.26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12">
        <f t="shared" si="1"/>
        <v>0.13477818780061468</v>
      </c>
      <c r="CO37" s="23" t="s">
        <v>175</v>
      </c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4"/>
    </row>
    <row r="38" spans="1:108" s="6" customFormat="1" ht="53.25" customHeight="1">
      <c r="A38" s="19"/>
      <c r="B38" s="20"/>
      <c r="C38" s="20"/>
      <c r="D38" s="20"/>
      <c r="E38" s="20"/>
      <c r="F38" s="20"/>
      <c r="G38" s="20"/>
      <c r="H38" s="20"/>
      <c r="I38" s="21"/>
      <c r="J38" s="5"/>
      <c r="K38" s="22" t="s">
        <v>129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362.21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12">
        <f t="shared" si="1"/>
        <v>-1</v>
      </c>
      <c r="CO38" s="23" t="s">
        <v>152</v>
      </c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</row>
    <row r="39" spans="1:108" s="6" customFormat="1" ht="27" customHeight="1">
      <c r="A39" s="19"/>
      <c r="B39" s="20"/>
      <c r="C39" s="20"/>
      <c r="D39" s="20"/>
      <c r="E39" s="20"/>
      <c r="F39" s="20"/>
      <c r="G39" s="20"/>
      <c r="H39" s="20"/>
      <c r="I39" s="21"/>
      <c r="J39" s="5"/>
      <c r="K39" s="22" t="s">
        <v>130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1009.84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1306.15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12">
        <f t="shared" si="1"/>
        <v>0.2934227204309594</v>
      </c>
      <c r="CO39" s="23" t="s">
        <v>154</v>
      </c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s="6" customFormat="1" ht="57" customHeight="1">
      <c r="A40" s="19"/>
      <c r="B40" s="20"/>
      <c r="C40" s="20"/>
      <c r="D40" s="20"/>
      <c r="E40" s="20"/>
      <c r="F40" s="20"/>
      <c r="G40" s="20"/>
      <c r="H40" s="20"/>
      <c r="I40" s="21"/>
      <c r="J40" s="5"/>
      <c r="K40" s="22" t="s">
        <v>131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421.83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>
        <v>125.42</v>
      </c>
      <c r="CE40" s="15"/>
      <c r="CF40" s="15"/>
      <c r="CG40" s="15"/>
      <c r="CH40" s="15"/>
      <c r="CI40" s="15"/>
      <c r="CJ40" s="15"/>
      <c r="CK40" s="15"/>
      <c r="CL40" s="15"/>
      <c r="CM40" s="16"/>
      <c r="CN40" s="12">
        <f t="shared" si="1"/>
        <v>-0.7026764336344025</v>
      </c>
      <c r="CO40" s="27" t="s">
        <v>151</v>
      </c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s="6" customFormat="1" ht="13.5">
      <c r="A41" s="19"/>
      <c r="B41" s="20"/>
      <c r="C41" s="20"/>
      <c r="D41" s="20"/>
      <c r="E41" s="20"/>
      <c r="F41" s="20"/>
      <c r="G41" s="20"/>
      <c r="H41" s="20"/>
      <c r="I41" s="21"/>
      <c r="J41" s="5"/>
      <c r="K41" s="22" t="s">
        <v>132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164.55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>
        <v>166.64</v>
      </c>
      <c r="CE41" s="15"/>
      <c r="CF41" s="15"/>
      <c r="CG41" s="15"/>
      <c r="CH41" s="15"/>
      <c r="CI41" s="15"/>
      <c r="CJ41" s="15"/>
      <c r="CK41" s="15"/>
      <c r="CL41" s="15"/>
      <c r="CM41" s="16"/>
      <c r="CN41" s="12">
        <f t="shared" si="1"/>
        <v>0.012701306593740351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6" customFormat="1" ht="45" customHeight="1">
      <c r="A42" s="19"/>
      <c r="B42" s="20"/>
      <c r="C42" s="20"/>
      <c r="D42" s="20"/>
      <c r="E42" s="20"/>
      <c r="F42" s="20"/>
      <c r="G42" s="20"/>
      <c r="H42" s="20"/>
      <c r="I42" s="21"/>
      <c r="J42" s="5"/>
      <c r="K42" s="22" t="s">
        <v>133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10.93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17.2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12">
        <f t="shared" si="1"/>
        <v>0.5736505032021958</v>
      </c>
      <c r="CO42" s="23" t="s">
        <v>155</v>
      </c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6" customFormat="1" ht="27.75" customHeight="1">
      <c r="A43" s="19"/>
      <c r="B43" s="20"/>
      <c r="C43" s="20"/>
      <c r="D43" s="20"/>
      <c r="E43" s="20"/>
      <c r="F43" s="20"/>
      <c r="G43" s="20"/>
      <c r="H43" s="20"/>
      <c r="I43" s="21"/>
      <c r="J43" s="5"/>
      <c r="K43" s="22" t="s">
        <v>134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6"/>
      <c r="CD43" s="14">
        <v>1519.57</v>
      </c>
      <c r="CE43" s="15"/>
      <c r="CF43" s="15"/>
      <c r="CG43" s="15"/>
      <c r="CH43" s="15"/>
      <c r="CI43" s="15"/>
      <c r="CJ43" s="15"/>
      <c r="CK43" s="15"/>
      <c r="CL43" s="15"/>
      <c r="CM43" s="16"/>
      <c r="CN43" s="12"/>
      <c r="CO43" s="23" t="s">
        <v>178</v>
      </c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4" spans="1:108" s="6" customFormat="1" ht="28.5" customHeight="1">
      <c r="A44" s="19"/>
      <c r="B44" s="20"/>
      <c r="C44" s="20"/>
      <c r="D44" s="20"/>
      <c r="E44" s="20"/>
      <c r="F44" s="20"/>
      <c r="G44" s="20"/>
      <c r="H44" s="20"/>
      <c r="I44" s="21"/>
      <c r="J44" s="5"/>
      <c r="K44" s="22" t="s">
        <v>135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0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>
        <v>138.08</v>
      </c>
      <c r="CE44" s="15"/>
      <c r="CF44" s="15"/>
      <c r="CG44" s="15"/>
      <c r="CH44" s="15"/>
      <c r="CI44" s="15"/>
      <c r="CJ44" s="15"/>
      <c r="CK44" s="15"/>
      <c r="CL44" s="15"/>
      <c r="CM44" s="16"/>
      <c r="CN44" s="12"/>
      <c r="CO44" s="23" t="s">
        <v>154</v>
      </c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6" customFormat="1" ht="28.5" customHeight="1">
      <c r="A45" s="19"/>
      <c r="B45" s="20"/>
      <c r="C45" s="20"/>
      <c r="D45" s="20"/>
      <c r="E45" s="20"/>
      <c r="F45" s="20"/>
      <c r="G45" s="20"/>
      <c r="H45" s="20"/>
      <c r="I45" s="21"/>
      <c r="J45" s="5"/>
      <c r="K45" s="22" t="s">
        <v>136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8.51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>
        <v>1.98</v>
      </c>
      <c r="CE45" s="15"/>
      <c r="CF45" s="15"/>
      <c r="CG45" s="15"/>
      <c r="CH45" s="15"/>
      <c r="CI45" s="15"/>
      <c r="CJ45" s="15"/>
      <c r="CK45" s="15"/>
      <c r="CL45" s="15"/>
      <c r="CM45" s="16"/>
      <c r="CN45" s="12">
        <f>(CD45-BT45)/BT45</f>
        <v>-0.7673325499412456</v>
      </c>
      <c r="CO45" s="23" t="s">
        <v>179</v>
      </c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6" customFormat="1" ht="13.5">
      <c r="A46" s="19"/>
      <c r="B46" s="20"/>
      <c r="C46" s="20"/>
      <c r="D46" s="20"/>
      <c r="E46" s="20"/>
      <c r="F46" s="20"/>
      <c r="G46" s="20"/>
      <c r="H46" s="20"/>
      <c r="I46" s="21"/>
      <c r="J46" s="5"/>
      <c r="K46" s="22" t="s">
        <v>137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>
        <v>5.61</v>
      </c>
      <c r="CE46" s="15"/>
      <c r="CF46" s="15"/>
      <c r="CG46" s="15"/>
      <c r="CH46" s="15"/>
      <c r="CI46" s="15"/>
      <c r="CJ46" s="15"/>
      <c r="CK46" s="15"/>
      <c r="CL46" s="15"/>
      <c r="CM46" s="16"/>
      <c r="CN46" s="12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4"/>
    </row>
    <row r="47" spans="1:108" s="6" customFormat="1" ht="55.5" customHeight="1">
      <c r="A47" s="19"/>
      <c r="B47" s="20"/>
      <c r="C47" s="20"/>
      <c r="D47" s="20"/>
      <c r="E47" s="20"/>
      <c r="F47" s="20"/>
      <c r="G47" s="20"/>
      <c r="H47" s="20"/>
      <c r="I47" s="21"/>
      <c r="J47" s="5"/>
      <c r="K47" s="22" t="s">
        <v>138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130.24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>
        <v>34.57</v>
      </c>
      <c r="CE47" s="15"/>
      <c r="CF47" s="15"/>
      <c r="CG47" s="15"/>
      <c r="CH47" s="15"/>
      <c r="CI47" s="15"/>
      <c r="CJ47" s="15"/>
      <c r="CK47" s="15"/>
      <c r="CL47" s="15"/>
      <c r="CM47" s="16"/>
      <c r="CN47" s="12">
        <f>(CD47-BT47)/BT47</f>
        <v>-0.7345669533169534</v>
      </c>
      <c r="CO47" s="23" t="s">
        <v>153</v>
      </c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6" customFormat="1" ht="29.25" customHeight="1">
      <c r="A48" s="19"/>
      <c r="B48" s="20"/>
      <c r="C48" s="20"/>
      <c r="D48" s="20"/>
      <c r="E48" s="20"/>
      <c r="F48" s="20"/>
      <c r="G48" s="20"/>
      <c r="H48" s="20"/>
      <c r="I48" s="21"/>
      <c r="J48" s="5"/>
      <c r="K48" s="22" t="s">
        <v>139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28">
        <v>279.6</v>
      </c>
      <c r="BU48" s="29"/>
      <c r="BV48" s="29"/>
      <c r="BW48" s="29"/>
      <c r="BX48" s="29"/>
      <c r="BY48" s="29"/>
      <c r="BZ48" s="29"/>
      <c r="CA48" s="29"/>
      <c r="CB48" s="29"/>
      <c r="CC48" s="30"/>
      <c r="CD48" s="14">
        <v>279</v>
      </c>
      <c r="CE48" s="15"/>
      <c r="CF48" s="15"/>
      <c r="CG48" s="15"/>
      <c r="CH48" s="15"/>
      <c r="CI48" s="15"/>
      <c r="CJ48" s="15"/>
      <c r="CK48" s="15"/>
      <c r="CL48" s="15"/>
      <c r="CM48" s="16"/>
      <c r="CN48" s="12">
        <f>(CD48-BT48)/BT48</f>
        <v>-0.002145922746781197</v>
      </c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4"/>
    </row>
    <row r="49" spans="1:108" s="6" customFormat="1" ht="39.75" customHeight="1">
      <c r="A49" s="19"/>
      <c r="B49" s="20"/>
      <c r="C49" s="20"/>
      <c r="D49" s="20"/>
      <c r="E49" s="20"/>
      <c r="F49" s="20"/>
      <c r="G49" s="20"/>
      <c r="H49" s="20"/>
      <c r="I49" s="21"/>
      <c r="J49" s="5"/>
      <c r="K49" s="22" t="s">
        <v>140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841.53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73">
        <v>288.34</v>
      </c>
      <c r="CE49" s="74"/>
      <c r="CF49" s="74"/>
      <c r="CG49" s="74"/>
      <c r="CH49" s="74"/>
      <c r="CI49" s="74"/>
      <c r="CJ49" s="74"/>
      <c r="CK49" s="74"/>
      <c r="CL49" s="74"/>
      <c r="CM49" s="75"/>
      <c r="CN49" s="12">
        <f>(CD49-BT49)/BT49</f>
        <v>-0.6573621855429992</v>
      </c>
      <c r="CO49" s="23" t="s">
        <v>173</v>
      </c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4"/>
    </row>
    <row r="50" spans="1:108" s="6" customFormat="1" ht="45" customHeight="1">
      <c r="A50" s="19"/>
      <c r="B50" s="20"/>
      <c r="C50" s="20"/>
      <c r="D50" s="20"/>
      <c r="E50" s="20"/>
      <c r="F50" s="20"/>
      <c r="G50" s="20"/>
      <c r="H50" s="20"/>
      <c r="I50" s="21"/>
      <c r="J50" s="5"/>
      <c r="K50" s="22" t="s">
        <v>145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1856.39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588.9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12">
        <f>(CD50-BT50)/BT50</f>
        <v>-0.6827714004061648</v>
      </c>
      <c r="CO50" s="23" t="s">
        <v>173</v>
      </c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4"/>
    </row>
    <row r="51" spans="1:108" s="6" customFormat="1" ht="13.5">
      <c r="A51" s="19"/>
      <c r="B51" s="20"/>
      <c r="C51" s="20"/>
      <c r="D51" s="20"/>
      <c r="E51" s="20"/>
      <c r="F51" s="20"/>
      <c r="G51" s="20"/>
      <c r="H51" s="20"/>
      <c r="I51" s="21"/>
      <c r="J51" s="5"/>
      <c r="K51" s="22" t="s">
        <v>146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248.5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v>36.44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12">
        <f aca="true" t="shared" si="2" ref="CN51:CN61">(CD51-BT51)/BT51</f>
        <v>-0.8533601609657948</v>
      </c>
      <c r="CO51" s="23" t="s">
        <v>176</v>
      </c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6" customFormat="1" ht="42" customHeight="1">
      <c r="A52" s="19" t="s">
        <v>101</v>
      </c>
      <c r="B52" s="20"/>
      <c r="C52" s="20"/>
      <c r="D52" s="20"/>
      <c r="E52" s="20"/>
      <c r="F52" s="20"/>
      <c r="G52" s="20"/>
      <c r="H52" s="20"/>
      <c r="I52" s="21"/>
      <c r="J52" s="5"/>
      <c r="K52" s="22" t="s">
        <v>102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7"/>
      <c r="BI52" s="14" t="s">
        <v>5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326.07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>
        <v>1439.14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12">
        <f t="shared" si="2"/>
        <v>3.413592173459687</v>
      </c>
      <c r="CO52" s="27" t="s">
        <v>154</v>
      </c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19" t="s">
        <v>103</v>
      </c>
      <c r="B53" s="20"/>
      <c r="C53" s="20"/>
      <c r="D53" s="20"/>
      <c r="E53" s="20"/>
      <c r="F53" s="20"/>
      <c r="G53" s="20"/>
      <c r="H53" s="20"/>
      <c r="I53" s="21"/>
      <c r="J53" s="5"/>
      <c r="K53" s="22" t="s">
        <v>104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0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1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4"/>
    </row>
    <row r="54" spans="1:108" s="6" customFormat="1" ht="30" customHeight="1">
      <c r="A54" s="19" t="s">
        <v>47</v>
      </c>
      <c r="B54" s="20"/>
      <c r="C54" s="20"/>
      <c r="D54" s="20"/>
      <c r="E54" s="20"/>
      <c r="F54" s="20"/>
      <c r="G54" s="20"/>
      <c r="H54" s="20"/>
      <c r="I54" s="21"/>
      <c r="J54" s="5"/>
      <c r="K54" s="22" t="s">
        <v>48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7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64">
        <f>BT55+BT56+BT57+BT58+BT59+BT60+BT61+BT62+BT63+BT64+BT66+BT67</f>
        <v>168027.26</v>
      </c>
      <c r="BU54" s="65"/>
      <c r="BV54" s="65"/>
      <c r="BW54" s="65"/>
      <c r="BX54" s="65"/>
      <c r="BY54" s="65"/>
      <c r="BZ54" s="65"/>
      <c r="CA54" s="65"/>
      <c r="CB54" s="65"/>
      <c r="CC54" s="66"/>
      <c r="CD54" s="64">
        <f>CD55+CD56+CD57+CD58+CD59+CD60+CD61+CD62+CD63+CD64+CD66+CD67</f>
        <v>152356.34999999998</v>
      </c>
      <c r="CE54" s="65"/>
      <c r="CF54" s="65"/>
      <c r="CG54" s="65"/>
      <c r="CH54" s="65"/>
      <c r="CI54" s="65"/>
      <c r="CJ54" s="65"/>
      <c r="CK54" s="65"/>
      <c r="CL54" s="65"/>
      <c r="CM54" s="66"/>
      <c r="CN54" s="12">
        <f t="shared" si="2"/>
        <v>-0.09326409298110337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15" customHeight="1">
      <c r="A55" s="19" t="s">
        <v>49</v>
      </c>
      <c r="B55" s="20"/>
      <c r="C55" s="20"/>
      <c r="D55" s="20"/>
      <c r="E55" s="20"/>
      <c r="F55" s="20"/>
      <c r="G55" s="20"/>
      <c r="H55" s="20"/>
      <c r="I55" s="21"/>
      <c r="J55" s="5"/>
      <c r="K55" s="22" t="s">
        <v>50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67">
        <v>80401.69</v>
      </c>
      <c r="BU55" s="68"/>
      <c r="BV55" s="68"/>
      <c r="BW55" s="68"/>
      <c r="BX55" s="68"/>
      <c r="BY55" s="68"/>
      <c r="BZ55" s="68"/>
      <c r="CA55" s="68"/>
      <c r="CB55" s="68"/>
      <c r="CC55" s="69"/>
      <c r="CD55" s="67">
        <v>80375.15</v>
      </c>
      <c r="CE55" s="68"/>
      <c r="CF55" s="68"/>
      <c r="CG55" s="68"/>
      <c r="CH55" s="68"/>
      <c r="CI55" s="68"/>
      <c r="CJ55" s="68"/>
      <c r="CK55" s="68"/>
      <c r="CL55" s="68"/>
      <c r="CM55" s="69"/>
      <c r="CN55" s="12">
        <f t="shared" si="2"/>
        <v>-0.00033009256397481383</v>
      </c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6" customFormat="1" ht="45" customHeight="1">
      <c r="A56" s="19" t="s">
        <v>51</v>
      </c>
      <c r="B56" s="20"/>
      <c r="C56" s="20"/>
      <c r="D56" s="20"/>
      <c r="E56" s="20"/>
      <c r="F56" s="20"/>
      <c r="G56" s="20"/>
      <c r="H56" s="20"/>
      <c r="I56" s="21"/>
      <c r="J56" s="5"/>
      <c r="K56" s="22" t="s">
        <v>52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4">
        <v>0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4">
        <v>0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1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4"/>
    </row>
    <row r="57" spans="1:108" s="6" customFormat="1" ht="27.75" customHeight="1">
      <c r="A57" s="19" t="s">
        <v>53</v>
      </c>
      <c r="B57" s="20"/>
      <c r="C57" s="20"/>
      <c r="D57" s="20"/>
      <c r="E57" s="20"/>
      <c r="F57" s="20"/>
      <c r="G57" s="20"/>
      <c r="H57" s="20"/>
      <c r="I57" s="21"/>
      <c r="J57" s="5"/>
      <c r="K57" s="22" t="s">
        <v>54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67">
        <v>316.53</v>
      </c>
      <c r="BU57" s="68"/>
      <c r="BV57" s="68"/>
      <c r="BW57" s="68"/>
      <c r="BX57" s="68"/>
      <c r="BY57" s="68"/>
      <c r="BZ57" s="68"/>
      <c r="CA57" s="68"/>
      <c r="CB57" s="68"/>
      <c r="CC57" s="69"/>
      <c r="CD57" s="67">
        <v>374.6</v>
      </c>
      <c r="CE57" s="68"/>
      <c r="CF57" s="68"/>
      <c r="CG57" s="68"/>
      <c r="CH57" s="68"/>
      <c r="CI57" s="68"/>
      <c r="CJ57" s="68"/>
      <c r="CK57" s="68"/>
      <c r="CL57" s="68"/>
      <c r="CM57" s="69"/>
      <c r="CN57" s="12">
        <f t="shared" si="2"/>
        <v>0.18345812403247735</v>
      </c>
      <c r="CO57" s="23" t="s">
        <v>154</v>
      </c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4"/>
    </row>
    <row r="58" spans="1:108" s="6" customFormat="1" ht="43.5" customHeight="1">
      <c r="A58" s="19" t="s">
        <v>55</v>
      </c>
      <c r="B58" s="20"/>
      <c r="C58" s="20"/>
      <c r="D58" s="20"/>
      <c r="E58" s="20"/>
      <c r="F58" s="20"/>
      <c r="G58" s="20"/>
      <c r="H58" s="20"/>
      <c r="I58" s="21"/>
      <c r="J58" s="5"/>
      <c r="K58" s="22" t="s">
        <v>22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7"/>
      <c r="BI58" s="14" t="s">
        <v>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67">
        <v>30688.99</v>
      </c>
      <c r="BU58" s="68"/>
      <c r="BV58" s="68"/>
      <c r="BW58" s="68"/>
      <c r="BX58" s="68"/>
      <c r="BY58" s="68"/>
      <c r="BZ58" s="68"/>
      <c r="CA58" s="68"/>
      <c r="CB58" s="68"/>
      <c r="CC58" s="69"/>
      <c r="CD58" s="67">
        <v>21760.3</v>
      </c>
      <c r="CE58" s="68"/>
      <c r="CF58" s="68"/>
      <c r="CG58" s="68"/>
      <c r="CH58" s="68"/>
      <c r="CI58" s="68"/>
      <c r="CJ58" s="68"/>
      <c r="CK58" s="68"/>
      <c r="CL58" s="68"/>
      <c r="CM58" s="69"/>
      <c r="CN58" s="12">
        <f>(CD58-BT58)/BT58</f>
        <v>-0.2909411486008501</v>
      </c>
      <c r="CO58" s="23" t="s">
        <v>155</v>
      </c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4"/>
    </row>
    <row r="59" spans="1:108" s="6" customFormat="1" ht="44.25" customHeight="1">
      <c r="A59" s="19" t="s">
        <v>56</v>
      </c>
      <c r="B59" s="20"/>
      <c r="C59" s="20"/>
      <c r="D59" s="20"/>
      <c r="E59" s="20"/>
      <c r="F59" s="20"/>
      <c r="G59" s="20"/>
      <c r="H59" s="20"/>
      <c r="I59" s="21"/>
      <c r="J59" s="5"/>
      <c r="K59" s="22" t="s">
        <v>105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1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6" customFormat="1" ht="30" customHeight="1">
      <c r="A60" s="19" t="s">
        <v>57</v>
      </c>
      <c r="B60" s="20"/>
      <c r="C60" s="20"/>
      <c r="D60" s="20"/>
      <c r="E60" s="20"/>
      <c r="F60" s="20"/>
      <c r="G60" s="20"/>
      <c r="H60" s="20"/>
      <c r="I60" s="21"/>
      <c r="J60" s="5"/>
      <c r="K60" s="22" t="s">
        <v>106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7"/>
      <c r="BI60" s="14" t="s">
        <v>5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67">
        <v>30912.75</v>
      </c>
      <c r="BU60" s="68"/>
      <c r="BV60" s="68"/>
      <c r="BW60" s="68"/>
      <c r="BX60" s="68"/>
      <c r="BY60" s="68"/>
      <c r="BZ60" s="68"/>
      <c r="CA60" s="68"/>
      <c r="CB60" s="68"/>
      <c r="CC60" s="69"/>
      <c r="CD60" s="67">
        <v>36978.88</v>
      </c>
      <c r="CE60" s="68"/>
      <c r="CF60" s="68"/>
      <c r="CG60" s="68"/>
      <c r="CH60" s="68"/>
      <c r="CI60" s="68"/>
      <c r="CJ60" s="68"/>
      <c r="CK60" s="68"/>
      <c r="CL60" s="68"/>
      <c r="CM60" s="69"/>
      <c r="CN60" s="12">
        <f t="shared" si="2"/>
        <v>0.19623391642607008</v>
      </c>
      <c r="CO60" s="23" t="s">
        <v>154</v>
      </c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6" customFormat="1" ht="15.75" customHeight="1">
      <c r="A61" s="19" t="s">
        <v>58</v>
      </c>
      <c r="B61" s="20"/>
      <c r="C61" s="20"/>
      <c r="D61" s="20"/>
      <c r="E61" s="20"/>
      <c r="F61" s="20"/>
      <c r="G61" s="20"/>
      <c r="H61" s="20"/>
      <c r="I61" s="21"/>
      <c r="J61" s="5"/>
      <c r="K61" s="22" t="s">
        <v>107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7"/>
      <c r="BI61" s="14" t="s">
        <v>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67">
        <v>19569.25</v>
      </c>
      <c r="BU61" s="68"/>
      <c r="BV61" s="68"/>
      <c r="BW61" s="68"/>
      <c r="BX61" s="68"/>
      <c r="BY61" s="68"/>
      <c r="BZ61" s="68"/>
      <c r="CA61" s="68"/>
      <c r="CB61" s="68"/>
      <c r="CC61" s="69"/>
      <c r="CD61" s="67">
        <v>2291.66</v>
      </c>
      <c r="CE61" s="68"/>
      <c r="CF61" s="68"/>
      <c r="CG61" s="68"/>
      <c r="CH61" s="68"/>
      <c r="CI61" s="68"/>
      <c r="CJ61" s="68"/>
      <c r="CK61" s="68"/>
      <c r="CL61" s="68"/>
      <c r="CM61" s="69"/>
      <c r="CN61" s="12">
        <f t="shared" si="2"/>
        <v>-0.8828948477841512</v>
      </c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4"/>
    </row>
    <row r="62" spans="1:108" s="6" customFormat="1" ht="28.5" customHeight="1">
      <c r="A62" s="19" t="s">
        <v>62</v>
      </c>
      <c r="B62" s="20"/>
      <c r="C62" s="20"/>
      <c r="D62" s="20"/>
      <c r="E62" s="20"/>
      <c r="F62" s="20"/>
      <c r="G62" s="20"/>
      <c r="H62" s="20"/>
      <c r="I62" s="21"/>
      <c r="J62" s="5"/>
      <c r="K62" s="22" t="s">
        <v>23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7"/>
      <c r="BI62" s="14" t="s">
        <v>5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0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49">
        <v>1986.84</v>
      </c>
      <c r="CE62" s="50"/>
      <c r="CF62" s="50"/>
      <c r="CG62" s="50"/>
      <c r="CH62" s="50"/>
      <c r="CI62" s="50"/>
      <c r="CJ62" s="50"/>
      <c r="CK62" s="50"/>
      <c r="CL62" s="50"/>
      <c r="CM62" s="51"/>
      <c r="CN62" s="12"/>
      <c r="CO62" s="23" t="s">
        <v>172</v>
      </c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s="6" customFormat="1" ht="27.75" customHeight="1">
      <c r="A63" s="19" t="s">
        <v>108</v>
      </c>
      <c r="B63" s="20"/>
      <c r="C63" s="20"/>
      <c r="D63" s="20"/>
      <c r="E63" s="20"/>
      <c r="F63" s="20"/>
      <c r="G63" s="20"/>
      <c r="H63" s="20"/>
      <c r="I63" s="21"/>
      <c r="J63" s="5"/>
      <c r="K63" s="22" t="s">
        <v>24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7"/>
      <c r="BI63" s="14" t="s">
        <v>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2144.84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2894.33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12">
        <f>(CD63-BT63)/BT63</f>
        <v>0.3494386527666398</v>
      </c>
      <c r="CO63" s="23" t="s">
        <v>154</v>
      </c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4"/>
    </row>
    <row r="64" spans="1:108" s="6" customFormat="1" ht="72.75" customHeight="1">
      <c r="A64" s="19" t="s">
        <v>109</v>
      </c>
      <c r="B64" s="20"/>
      <c r="C64" s="20"/>
      <c r="D64" s="20"/>
      <c r="E64" s="20"/>
      <c r="F64" s="20"/>
      <c r="G64" s="20"/>
      <c r="H64" s="20"/>
      <c r="I64" s="21"/>
      <c r="J64" s="5"/>
      <c r="K64" s="22" t="s">
        <v>59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7"/>
      <c r="BI64" s="14" t="s">
        <v>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3993.21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3365.16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12"/>
      <c r="CO64" s="23" t="s">
        <v>177</v>
      </c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4"/>
    </row>
    <row r="65" spans="1:108" s="6" customFormat="1" ht="30" customHeight="1">
      <c r="A65" s="19" t="s">
        <v>110</v>
      </c>
      <c r="B65" s="20"/>
      <c r="C65" s="20"/>
      <c r="D65" s="20"/>
      <c r="E65" s="20"/>
      <c r="F65" s="20"/>
      <c r="G65" s="20"/>
      <c r="H65" s="20"/>
      <c r="I65" s="21"/>
      <c r="J65" s="5"/>
      <c r="K65" s="22" t="s">
        <v>60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7"/>
      <c r="BI65" s="14" t="s">
        <v>61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/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115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11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6" customFormat="1" ht="111.75" customHeight="1">
      <c r="A66" s="19" t="s">
        <v>111</v>
      </c>
      <c r="B66" s="20"/>
      <c r="C66" s="20"/>
      <c r="D66" s="20"/>
      <c r="E66" s="20"/>
      <c r="F66" s="20"/>
      <c r="G66" s="20"/>
      <c r="H66" s="20"/>
      <c r="I66" s="21"/>
      <c r="J66" s="5"/>
      <c r="K66" s="22" t="s">
        <v>63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7"/>
      <c r="BI66" s="14" t="s">
        <v>5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6"/>
      <c r="CD66" s="14"/>
      <c r="CE66" s="15"/>
      <c r="CF66" s="15"/>
      <c r="CG66" s="15"/>
      <c r="CH66" s="15"/>
      <c r="CI66" s="15"/>
      <c r="CJ66" s="15"/>
      <c r="CK66" s="15"/>
      <c r="CL66" s="15"/>
      <c r="CM66" s="16"/>
      <c r="CN66" s="11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4"/>
    </row>
    <row r="67" spans="1:108" s="6" customFormat="1" ht="30" customHeight="1">
      <c r="A67" s="19" t="s">
        <v>112</v>
      </c>
      <c r="B67" s="20"/>
      <c r="C67" s="20"/>
      <c r="D67" s="20"/>
      <c r="E67" s="20"/>
      <c r="F67" s="20"/>
      <c r="G67" s="20"/>
      <c r="H67" s="20"/>
      <c r="I67" s="21"/>
      <c r="J67" s="5"/>
      <c r="K67" s="22" t="s">
        <v>113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7"/>
      <c r="BI67" s="14" t="s">
        <v>5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f>BT68+BT69+BT70</f>
        <v>0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28">
        <f>CD68+CD69+CD70</f>
        <v>2329.43</v>
      </c>
      <c r="CE67" s="29"/>
      <c r="CF67" s="29"/>
      <c r="CG67" s="29"/>
      <c r="CH67" s="29"/>
      <c r="CI67" s="29"/>
      <c r="CJ67" s="29"/>
      <c r="CK67" s="29"/>
      <c r="CL67" s="29"/>
      <c r="CM67" s="30"/>
      <c r="CN67" s="12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8" spans="1:108" s="6" customFormat="1" ht="32.25" customHeight="1">
      <c r="A68" s="19"/>
      <c r="B68" s="20"/>
      <c r="C68" s="20"/>
      <c r="D68" s="20"/>
      <c r="E68" s="20"/>
      <c r="F68" s="20"/>
      <c r="G68" s="20"/>
      <c r="H68" s="20"/>
      <c r="I68" s="21"/>
      <c r="J68" s="5"/>
      <c r="K68" s="22" t="s">
        <v>142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7"/>
      <c r="BI68" s="14" t="s">
        <v>5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/>
      <c r="BU68" s="15"/>
      <c r="BV68" s="15"/>
      <c r="BW68" s="15"/>
      <c r="BX68" s="15"/>
      <c r="BY68" s="15"/>
      <c r="BZ68" s="15"/>
      <c r="CA68" s="15"/>
      <c r="CB68" s="15"/>
      <c r="CC68" s="16"/>
      <c r="CD68" s="28">
        <v>2262</v>
      </c>
      <c r="CE68" s="29"/>
      <c r="CF68" s="29"/>
      <c r="CG68" s="29"/>
      <c r="CH68" s="29"/>
      <c r="CI68" s="29"/>
      <c r="CJ68" s="29"/>
      <c r="CK68" s="29"/>
      <c r="CL68" s="29"/>
      <c r="CM68" s="30"/>
      <c r="CN68" s="12"/>
      <c r="CO68" s="23" t="s">
        <v>154</v>
      </c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4"/>
    </row>
    <row r="69" spans="1:108" s="6" customFormat="1" ht="13.5" customHeight="1" hidden="1">
      <c r="A69" s="19"/>
      <c r="B69" s="20"/>
      <c r="C69" s="20"/>
      <c r="D69" s="20"/>
      <c r="E69" s="20"/>
      <c r="F69" s="20"/>
      <c r="G69" s="20"/>
      <c r="H69" s="20"/>
      <c r="I69" s="21"/>
      <c r="J69" s="5"/>
      <c r="K69" s="22" t="s">
        <v>143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7"/>
      <c r="BI69" s="14" t="s">
        <v>5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/>
      <c r="BU69" s="15"/>
      <c r="BV69" s="15"/>
      <c r="BW69" s="15"/>
      <c r="BX69" s="15"/>
      <c r="BY69" s="15"/>
      <c r="BZ69" s="15"/>
      <c r="CA69" s="15"/>
      <c r="CB69" s="15"/>
      <c r="CC69" s="16"/>
      <c r="CD69" s="28"/>
      <c r="CE69" s="29"/>
      <c r="CF69" s="29"/>
      <c r="CG69" s="29"/>
      <c r="CH69" s="29"/>
      <c r="CI69" s="29"/>
      <c r="CJ69" s="29"/>
      <c r="CK69" s="29"/>
      <c r="CL69" s="29"/>
      <c r="CM69" s="30"/>
      <c r="CN69" s="12"/>
      <c r="CO69" s="23" t="s">
        <v>150</v>
      </c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6" customFormat="1" ht="27.75" customHeight="1">
      <c r="A70" s="19"/>
      <c r="B70" s="20"/>
      <c r="C70" s="20"/>
      <c r="D70" s="20"/>
      <c r="E70" s="20"/>
      <c r="F70" s="20"/>
      <c r="G70" s="20"/>
      <c r="H70" s="20"/>
      <c r="I70" s="21"/>
      <c r="J70" s="5"/>
      <c r="K70" s="22" t="s">
        <v>144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7"/>
      <c r="BI70" s="14" t="s">
        <v>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/>
      <c r="BU70" s="15"/>
      <c r="BV70" s="15"/>
      <c r="BW70" s="15"/>
      <c r="BX70" s="15"/>
      <c r="BY70" s="15"/>
      <c r="BZ70" s="15"/>
      <c r="CA70" s="15"/>
      <c r="CB70" s="15"/>
      <c r="CC70" s="16"/>
      <c r="CD70" s="28">
        <v>67.43</v>
      </c>
      <c r="CE70" s="29"/>
      <c r="CF70" s="29"/>
      <c r="CG70" s="29"/>
      <c r="CH70" s="29"/>
      <c r="CI70" s="29"/>
      <c r="CJ70" s="29"/>
      <c r="CK70" s="29"/>
      <c r="CL70" s="29"/>
      <c r="CM70" s="30"/>
      <c r="CN70" s="12"/>
      <c r="CO70" s="23" t="s">
        <v>154</v>
      </c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4"/>
    </row>
    <row r="71" spans="1:108" s="6" customFormat="1" ht="45" customHeight="1">
      <c r="A71" s="19" t="s">
        <v>15</v>
      </c>
      <c r="B71" s="20"/>
      <c r="C71" s="20"/>
      <c r="D71" s="20"/>
      <c r="E71" s="20"/>
      <c r="F71" s="20"/>
      <c r="G71" s="20"/>
      <c r="H71" s="20"/>
      <c r="I71" s="21"/>
      <c r="J71" s="5"/>
      <c r="K71" s="22" t="s">
        <v>25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7"/>
      <c r="BI71" s="14" t="s">
        <v>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>
        <v>0</v>
      </c>
      <c r="BU71" s="15"/>
      <c r="BV71" s="15"/>
      <c r="BW71" s="15"/>
      <c r="BX71" s="15"/>
      <c r="BY71" s="15"/>
      <c r="BZ71" s="15"/>
      <c r="CA71" s="15"/>
      <c r="CB71" s="15"/>
      <c r="CC71" s="16"/>
      <c r="CD71" s="28">
        <v>2013.38</v>
      </c>
      <c r="CE71" s="29"/>
      <c r="CF71" s="29"/>
      <c r="CG71" s="29"/>
      <c r="CH71" s="29"/>
      <c r="CI71" s="29"/>
      <c r="CJ71" s="29"/>
      <c r="CK71" s="29"/>
      <c r="CL71" s="29"/>
      <c r="CM71" s="30"/>
      <c r="CN71" s="12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4"/>
    </row>
    <row r="72" spans="1:109" s="6" customFormat="1" ht="30" customHeight="1">
      <c r="A72" s="19" t="s">
        <v>16</v>
      </c>
      <c r="B72" s="20"/>
      <c r="C72" s="20"/>
      <c r="D72" s="20"/>
      <c r="E72" s="20"/>
      <c r="F72" s="20"/>
      <c r="G72" s="20"/>
      <c r="H72" s="20"/>
      <c r="I72" s="21"/>
      <c r="J72" s="5"/>
      <c r="K72" s="22" t="s">
        <v>64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7"/>
      <c r="BI72" s="14" t="s">
        <v>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28">
        <f>BT22+BT26+BT28</f>
        <v>4789.450000000001</v>
      </c>
      <c r="BU72" s="29"/>
      <c r="BV72" s="29"/>
      <c r="BW72" s="29"/>
      <c r="BX72" s="29"/>
      <c r="BY72" s="29"/>
      <c r="BZ72" s="29"/>
      <c r="CA72" s="29"/>
      <c r="CB72" s="29"/>
      <c r="CC72" s="30"/>
      <c r="CD72" s="28">
        <f>CD22+CD26+CD28</f>
        <v>8065.79</v>
      </c>
      <c r="CE72" s="29"/>
      <c r="CF72" s="29"/>
      <c r="CG72" s="29"/>
      <c r="CH72" s="29"/>
      <c r="CI72" s="29"/>
      <c r="CJ72" s="29"/>
      <c r="CK72" s="29"/>
      <c r="CL72" s="29"/>
      <c r="CM72" s="30"/>
      <c r="CN72" s="12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4"/>
      <c r="DE72" s="8"/>
    </row>
    <row r="73" spans="1:108" s="6" customFormat="1" ht="45" customHeight="1">
      <c r="A73" s="19" t="s">
        <v>17</v>
      </c>
      <c r="B73" s="20"/>
      <c r="C73" s="20"/>
      <c r="D73" s="20"/>
      <c r="E73" s="20"/>
      <c r="F73" s="20"/>
      <c r="G73" s="20"/>
      <c r="H73" s="20"/>
      <c r="I73" s="21"/>
      <c r="J73" s="5"/>
      <c r="K73" s="22" t="s">
        <v>65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7"/>
      <c r="BI73" s="14" t="s">
        <v>5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70">
        <v>43222.83</v>
      </c>
      <c r="BU73" s="71"/>
      <c r="BV73" s="71"/>
      <c r="BW73" s="71"/>
      <c r="BX73" s="71"/>
      <c r="BY73" s="71"/>
      <c r="BZ73" s="71"/>
      <c r="CA73" s="71"/>
      <c r="CB73" s="71"/>
      <c r="CC73" s="72"/>
      <c r="CD73" s="70">
        <v>41762.79</v>
      </c>
      <c r="CE73" s="71"/>
      <c r="CF73" s="71"/>
      <c r="CG73" s="71"/>
      <c r="CH73" s="71"/>
      <c r="CI73" s="71"/>
      <c r="CJ73" s="71"/>
      <c r="CK73" s="71"/>
      <c r="CL73" s="71"/>
      <c r="CM73" s="72"/>
      <c r="CN73" s="12">
        <f>(CD73-BT73)/BT73</f>
        <v>-0.0337793707630898</v>
      </c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4"/>
    </row>
    <row r="74" spans="1:108" s="6" customFormat="1" ht="30" customHeight="1">
      <c r="A74" s="19" t="s">
        <v>7</v>
      </c>
      <c r="B74" s="20"/>
      <c r="C74" s="20"/>
      <c r="D74" s="20"/>
      <c r="E74" s="20"/>
      <c r="F74" s="20"/>
      <c r="G74" s="20"/>
      <c r="H74" s="20"/>
      <c r="I74" s="21"/>
      <c r="J74" s="5"/>
      <c r="K74" s="22" t="s">
        <v>114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7"/>
      <c r="BI74" s="14" t="s">
        <v>66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73">
        <v>16.34805</v>
      </c>
      <c r="BU74" s="74"/>
      <c r="BV74" s="74"/>
      <c r="BW74" s="74"/>
      <c r="BX74" s="74"/>
      <c r="BY74" s="74"/>
      <c r="BZ74" s="74"/>
      <c r="CA74" s="74"/>
      <c r="CB74" s="74"/>
      <c r="CC74" s="75"/>
      <c r="CD74" s="73">
        <v>16.812277</v>
      </c>
      <c r="CE74" s="74"/>
      <c r="CF74" s="74"/>
      <c r="CG74" s="74"/>
      <c r="CH74" s="74"/>
      <c r="CI74" s="74"/>
      <c r="CJ74" s="74"/>
      <c r="CK74" s="74"/>
      <c r="CL74" s="74"/>
      <c r="CM74" s="75"/>
      <c r="CN74" s="12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4"/>
    </row>
    <row r="75" spans="1:108" s="6" customFormat="1" ht="70.5" customHeight="1">
      <c r="A75" s="19" t="s">
        <v>47</v>
      </c>
      <c r="B75" s="20"/>
      <c r="C75" s="20"/>
      <c r="D75" s="20"/>
      <c r="E75" s="20"/>
      <c r="F75" s="20"/>
      <c r="G75" s="20"/>
      <c r="H75" s="20"/>
      <c r="I75" s="21"/>
      <c r="J75" s="5"/>
      <c r="K75" s="22" t="s">
        <v>115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7"/>
      <c r="BI75" s="14" t="s">
        <v>5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76">
        <f>BT73/BT74</f>
        <v>2643.913494269959</v>
      </c>
      <c r="BU75" s="77"/>
      <c r="BV75" s="77"/>
      <c r="BW75" s="77"/>
      <c r="BX75" s="77"/>
      <c r="BY75" s="77"/>
      <c r="BZ75" s="77"/>
      <c r="CA75" s="77"/>
      <c r="CB75" s="77"/>
      <c r="CC75" s="78"/>
      <c r="CD75" s="76">
        <f>CD73/CD74</f>
        <v>2484.0650674504113</v>
      </c>
      <c r="CE75" s="77"/>
      <c r="CF75" s="77"/>
      <c r="CG75" s="77"/>
      <c r="CH75" s="77"/>
      <c r="CI75" s="77"/>
      <c r="CJ75" s="77"/>
      <c r="CK75" s="77"/>
      <c r="CL75" s="77"/>
      <c r="CM75" s="78"/>
      <c r="CN75" s="1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6" customFormat="1" ht="57" customHeight="1">
      <c r="A76" s="19" t="s">
        <v>26</v>
      </c>
      <c r="B76" s="20"/>
      <c r="C76" s="20"/>
      <c r="D76" s="20"/>
      <c r="E76" s="20"/>
      <c r="F76" s="20"/>
      <c r="G76" s="20"/>
      <c r="H76" s="20"/>
      <c r="I76" s="21"/>
      <c r="J76" s="5"/>
      <c r="K76" s="22" t="s">
        <v>68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7"/>
      <c r="BI76" s="14" t="s">
        <v>38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4" t="s">
        <v>38</v>
      </c>
      <c r="BU76" s="15"/>
      <c r="BV76" s="15"/>
      <c r="BW76" s="15"/>
      <c r="BX76" s="15"/>
      <c r="BY76" s="15"/>
      <c r="BZ76" s="15"/>
      <c r="CA76" s="15"/>
      <c r="CB76" s="15"/>
      <c r="CC76" s="16"/>
      <c r="CD76" s="14" t="s">
        <v>38</v>
      </c>
      <c r="CE76" s="15"/>
      <c r="CF76" s="15"/>
      <c r="CG76" s="15"/>
      <c r="CH76" s="15"/>
      <c r="CI76" s="15"/>
      <c r="CJ76" s="15"/>
      <c r="CK76" s="15"/>
      <c r="CL76" s="15"/>
      <c r="CM76" s="16"/>
      <c r="CN76" s="11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6" customFormat="1" ht="30" customHeight="1">
      <c r="A77" s="19" t="s">
        <v>6</v>
      </c>
      <c r="B77" s="20"/>
      <c r="C77" s="20"/>
      <c r="D77" s="20"/>
      <c r="E77" s="20"/>
      <c r="F77" s="20"/>
      <c r="G77" s="20"/>
      <c r="H77" s="20"/>
      <c r="I77" s="21"/>
      <c r="J77" s="5"/>
      <c r="K77" s="22" t="s">
        <v>69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7"/>
      <c r="BI77" s="14" t="s">
        <v>70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/>
      <c r="BU77" s="15"/>
      <c r="BV77" s="15"/>
      <c r="BW77" s="15"/>
      <c r="BX77" s="15"/>
      <c r="BY77" s="15"/>
      <c r="BZ77" s="15"/>
      <c r="CA77" s="15"/>
      <c r="CB77" s="15"/>
      <c r="CC77" s="16"/>
      <c r="CD77" s="14">
        <v>7991</v>
      </c>
      <c r="CE77" s="15"/>
      <c r="CF77" s="15"/>
      <c r="CG77" s="15"/>
      <c r="CH77" s="15"/>
      <c r="CI77" s="15"/>
      <c r="CJ77" s="15"/>
      <c r="CK77" s="15"/>
      <c r="CL77" s="15"/>
      <c r="CM77" s="16"/>
      <c r="CN77" s="11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08" s="6" customFormat="1" ht="15" customHeight="1">
      <c r="A78" s="19" t="s">
        <v>71</v>
      </c>
      <c r="B78" s="20"/>
      <c r="C78" s="20"/>
      <c r="D78" s="20"/>
      <c r="E78" s="20"/>
      <c r="F78" s="20"/>
      <c r="G78" s="20"/>
      <c r="H78" s="20"/>
      <c r="I78" s="21"/>
      <c r="J78" s="5"/>
      <c r="K78" s="22" t="s">
        <v>72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7"/>
      <c r="BI78" s="14" t="s">
        <v>73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>
        <f>BT79+BT80</f>
        <v>298.779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>
        <f>CD79+CD80</f>
        <v>298.929</v>
      </c>
      <c r="CE78" s="15"/>
      <c r="CF78" s="15"/>
      <c r="CG78" s="15"/>
      <c r="CH78" s="15"/>
      <c r="CI78" s="15"/>
      <c r="CJ78" s="15"/>
      <c r="CK78" s="15"/>
      <c r="CL78" s="15"/>
      <c r="CM78" s="16"/>
      <c r="CN78" s="11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4"/>
    </row>
    <row r="79" spans="1:108" s="6" customFormat="1" ht="30" customHeight="1">
      <c r="A79" s="19" t="s">
        <v>166</v>
      </c>
      <c r="B79" s="20"/>
      <c r="C79" s="20"/>
      <c r="D79" s="20"/>
      <c r="E79" s="20"/>
      <c r="F79" s="20"/>
      <c r="G79" s="20"/>
      <c r="H79" s="20"/>
      <c r="I79" s="21"/>
      <c r="J79" s="5"/>
      <c r="K79" s="22" t="s">
        <v>168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7"/>
      <c r="BI79" s="14" t="s">
        <v>73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>
        <v>62</v>
      </c>
      <c r="BU79" s="15"/>
      <c r="BV79" s="15"/>
      <c r="BW79" s="15"/>
      <c r="BX79" s="15"/>
      <c r="BY79" s="15"/>
      <c r="BZ79" s="15"/>
      <c r="CA79" s="15"/>
      <c r="CB79" s="15"/>
      <c r="CC79" s="16"/>
      <c r="CD79" s="14">
        <v>62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11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6" customFormat="1" ht="30" customHeight="1">
      <c r="A80" s="19" t="s">
        <v>167</v>
      </c>
      <c r="B80" s="20"/>
      <c r="C80" s="20"/>
      <c r="D80" s="20"/>
      <c r="E80" s="20"/>
      <c r="F80" s="20"/>
      <c r="G80" s="20"/>
      <c r="H80" s="20"/>
      <c r="I80" s="21"/>
      <c r="J80" s="5"/>
      <c r="K80" s="22" t="s">
        <v>169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7"/>
      <c r="BI80" s="14" t="s">
        <v>73</v>
      </c>
      <c r="BJ80" s="15"/>
      <c r="BK80" s="15"/>
      <c r="BL80" s="15"/>
      <c r="BM80" s="15"/>
      <c r="BN80" s="15"/>
      <c r="BO80" s="15"/>
      <c r="BP80" s="15"/>
      <c r="BQ80" s="15"/>
      <c r="BR80" s="15"/>
      <c r="BS80" s="16"/>
      <c r="BT80" s="14">
        <v>236.779</v>
      </c>
      <c r="BU80" s="15"/>
      <c r="BV80" s="15"/>
      <c r="BW80" s="15"/>
      <c r="BX80" s="15"/>
      <c r="BY80" s="15"/>
      <c r="BZ80" s="15"/>
      <c r="CA80" s="15"/>
      <c r="CB80" s="15"/>
      <c r="CC80" s="16"/>
      <c r="CD80" s="14">
        <v>236.929</v>
      </c>
      <c r="CE80" s="15"/>
      <c r="CF80" s="15"/>
      <c r="CG80" s="15"/>
      <c r="CH80" s="15"/>
      <c r="CI80" s="15"/>
      <c r="CJ80" s="15"/>
      <c r="CK80" s="15"/>
      <c r="CL80" s="15"/>
      <c r="CM80" s="16"/>
      <c r="CN80" s="11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6" customFormat="1" ht="30" customHeight="1">
      <c r="A81" s="19" t="s">
        <v>74</v>
      </c>
      <c r="B81" s="20"/>
      <c r="C81" s="20"/>
      <c r="D81" s="20"/>
      <c r="E81" s="20"/>
      <c r="F81" s="20"/>
      <c r="G81" s="20"/>
      <c r="H81" s="20"/>
      <c r="I81" s="21"/>
      <c r="J81" s="5"/>
      <c r="K81" s="22" t="s">
        <v>75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7"/>
      <c r="BI81" s="14" t="s">
        <v>76</v>
      </c>
      <c r="BJ81" s="15"/>
      <c r="BK81" s="15"/>
      <c r="BL81" s="15"/>
      <c r="BM81" s="15"/>
      <c r="BN81" s="15"/>
      <c r="BO81" s="15"/>
      <c r="BP81" s="15"/>
      <c r="BQ81" s="15"/>
      <c r="BR81" s="15"/>
      <c r="BS81" s="16"/>
      <c r="BT81" s="14">
        <f>BT82+BT83</f>
        <v>1811.67</v>
      </c>
      <c r="BU81" s="15"/>
      <c r="BV81" s="15"/>
      <c r="BW81" s="15"/>
      <c r="BX81" s="15"/>
      <c r="BY81" s="15"/>
      <c r="BZ81" s="15"/>
      <c r="CA81" s="15"/>
      <c r="CB81" s="15"/>
      <c r="CC81" s="16"/>
      <c r="CD81" s="14">
        <f>CD82+CD83</f>
        <v>1889.3400000000001</v>
      </c>
      <c r="CE81" s="15"/>
      <c r="CF81" s="15"/>
      <c r="CG81" s="15"/>
      <c r="CH81" s="15"/>
      <c r="CI81" s="15"/>
      <c r="CJ81" s="15"/>
      <c r="CK81" s="15"/>
      <c r="CL81" s="15"/>
      <c r="CM81" s="16"/>
      <c r="CN81" s="11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4"/>
    </row>
    <row r="82" spans="1:108" s="6" customFormat="1" ht="32.25" customHeight="1">
      <c r="A82" s="19" t="s">
        <v>159</v>
      </c>
      <c r="B82" s="20"/>
      <c r="C82" s="20"/>
      <c r="D82" s="20"/>
      <c r="E82" s="20"/>
      <c r="F82" s="20"/>
      <c r="G82" s="20"/>
      <c r="H82" s="20"/>
      <c r="I82" s="21"/>
      <c r="J82" s="5"/>
      <c r="K82" s="22" t="s">
        <v>157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7"/>
      <c r="BI82" s="14" t="s">
        <v>76</v>
      </c>
      <c r="BJ82" s="15"/>
      <c r="BK82" s="15"/>
      <c r="BL82" s="15"/>
      <c r="BM82" s="15"/>
      <c r="BN82" s="15"/>
      <c r="BO82" s="15"/>
      <c r="BP82" s="15"/>
      <c r="BQ82" s="15"/>
      <c r="BR82" s="15"/>
      <c r="BS82" s="16"/>
      <c r="BT82" s="79">
        <v>688.87</v>
      </c>
      <c r="BU82" s="80"/>
      <c r="BV82" s="80"/>
      <c r="BW82" s="80"/>
      <c r="BX82" s="80"/>
      <c r="BY82" s="80"/>
      <c r="BZ82" s="80"/>
      <c r="CA82" s="80"/>
      <c r="CB82" s="80"/>
      <c r="CC82" s="81"/>
      <c r="CD82" s="79">
        <v>765.42</v>
      </c>
      <c r="CE82" s="80"/>
      <c r="CF82" s="80"/>
      <c r="CG82" s="80"/>
      <c r="CH82" s="80"/>
      <c r="CI82" s="80"/>
      <c r="CJ82" s="80"/>
      <c r="CK82" s="80"/>
      <c r="CL82" s="80"/>
      <c r="CM82" s="81"/>
      <c r="CN82" s="11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3" spans="1:108" s="6" customFormat="1" ht="32.25" customHeight="1">
      <c r="A83" s="19" t="s">
        <v>160</v>
      </c>
      <c r="B83" s="20"/>
      <c r="C83" s="20"/>
      <c r="D83" s="20"/>
      <c r="E83" s="20"/>
      <c r="F83" s="20"/>
      <c r="G83" s="20"/>
      <c r="H83" s="20"/>
      <c r="I83" s="21"/>
      <c r="J83" s="22" t="s">
        <v>158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14" t="s">
        <v>76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6"/>
      <c r="BT83" s="79">
        <v>1122.8</v>
      </c>
      <c r="BU83" s="80"/>
      <c r="BV83" s="80"/>
      <c r="BW83" s="80"/>
      <c r="BX83" s="80"/>
      <c r="BY83" s="80"/>
      <c r="BZ83" s="80"/>
      <c r="CA83" s="80"/>
      <c r="CB83" s="80"/>
      <c r="CC83" s="81"/>
      <c r="CD83" s="79">
        <v>1123.92</v>
      </c>
      <c r="CE83" s="80"/>
      <c r="CF83" s="80"/>
      <c r="CG83" s="80"/>
      <c r="CH83" s="80"/>
      <c r="CI83" s="80"/>
      <c r="CJ83" s="80"/>
      <c r="CK83" s="80"/>
      <c r="CL83" s="80"/>
      <c r="CM83" s="81"/>
      <c r="CN83" s="11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8"/>
    </row>
    <row r="84" spans="1:108" s="6" customFormat="1" ht="30" customHeight="1">
      <c r="A84" s="19" t="s">
        <v>77</v>
      </c>
      <c r="B84" s="20"/>
      <c r="C84" s="20"/>
      <c r="D84" s="20"/>
      <c r="E84" s="20"/>
      <c r="F84" s="20"/>
      <c r="G84" s="20"/>
      <c r="H84" s="20"/>
      <c r="I84" s="21"/>
      <c r="J84" s="5"/>
      <c r="K84" s="22" t="s">
        <v>78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7"/>
      <c r="BI84" s="14" t="s">
        <v>76</v>
      </c>
      <c r="BJ84" s="15"/>
      <c r="BK84" s="15"/>
      <c r="BL84" s="15"/>
      <c r="BM84" s="15"/>
      <c r="BN84" s="15"/>
      <c r="BO84" s="15"/>
      <c r="BP84" s="15"/>
      <c r="BQ84" s="15"/>
      <c r="BR84" s="15"/>
      <c r="BS84" s="16"/>
      <c r="BT84" s="14">
        <f>BT85+BT86</f>
        <v>3677.2999999999997</v>
      </c>
      <c r="BU84" s="15"/>
      <c r="BV84" s="15"/>
      <c r="BW84" s="15"/>
      <c r="BX84" s="15"/>
      <c r="BY84" s="15"/>
      <c r="BZ84" s="15"/>
      <c r="CA84" s="15"/>
      <c r="CB84" s="15"/>
      <c r="CC84" s="16"/>
      <c r="CD84" s="14">
        <f>CD85+CD86</f>
        <v>3685.2999999999997</v>
      </c>
      <c r="CE84" s="15"/>
      <c r="CF84" s="15"/>
      <c r="CG84" s="15"/>
      <c r="CH84" s="15"/>
      <c r="CI84" s="15"/>
      <c r="CJ84" s="15"/>
      <c r="CK84" s="15"/>
      <c r="CL84" s="15"/>
      <c r="CM84" s="16"/>
      <c r="CN84" s="11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4"/>
    </row>
    <row r="85" spans="1:108" s="6" customFormat="1" ht="30" customHeight="1">
      <c r="A85" s="19" t="s">
        <v>161</v>
      </c>
      <c r="B85" s="20"/>
      <c r="C85" s="20"/>
      <c r="D85" s="20"/>
      <c r="E85" s="20"/>
      <c r="F85" s="20"/>
      <c r="G85" s="20"/>
      <c r="H85" s="20"/>
      <c r="I85" s="21"/>
      <c r="J85" s="5"/>
      <c r="K85" s="22" t="s">
        <v>163</v>
      </c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7"/>
      <c r="BI85" s="14" t="s">
        <v>76</v>
      </c>
      <c r="BJ85" s="15"/>
      <c r="BK85" s="15"/>
      <c r="BL85" s="15"/>
      <c r="BM85" s="15"/>
      <c r="BN85" s="15"/>
      <c r="BO85" s="15"/>
      <c r="BP85" s="15"/>
      <c r="BQ85" s="15"/>
      <c r="BR85" s="15"/>
      <c r="BS85" s="16"/>
      <c r="BT85" s="14">
        <v>279.2</v>
      </c>
      <c r="BU85" s="15"/>
      <c r="BV85" s="15"/>
      <c r="BW85" s="15"/>
      <c r="BX85" s="15"/>
      <c r="BY85" s="15"/>
      <c r="BZ85" s="15"/>
      <c r="CA85" s="15"/>
      <c r="CB85" s="15"/>
      <c r="CC85" s="16"/>
      <c r="CD85" s="14">
        <v>279.2</v>
      </c>
      <c r="CE85" s="15"/>
      <c r="CF85" s="15"/>
      <c r="CG85" s="15"/>
      <c r="CH85" s="15"/>
      <c r="CI85" s="15"/>
      <c r="CJ85" s="15"/>
      <c r="CK85" s="15"/>
      <c r="CL85" s="15"/>
      <c r="CM85" s="16"/>
      <c r="CN85" s="11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4"/>
    </row>
    <row r="86" spans="1:108" s="6" customFormat="1" ht="30" customHeight="1">
      <c r="A86" s="19" t="s">
        <v>162</v>
      </c>
      <c r="B86" s="20"/>
      <c r="C86" s="20"/>
      <c r="D86" s="20"/>
      <c r="E86" s="20"/>
      <c r="F86" s="20"/>
      <c r="G86" s="20"/>
      <c r="H86" s="20"/>
      <c r="I86" s="21"/>
      <c r="J86" s="5"/>
      <c r="K86" s="22" t="s">
        <v>164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7"/>
      <c r="BI86" s="14" t="s">
        <v>76</v>
      </c>
      <c r="BJ86" s="15"/>
      <c r="BK86" s="15"/>
      <c r="BL86" s="15"/>
      <c r="BM86" s="15"/>
      <c r="BN86" s="15"/>
      <c r="BO86" s="15"/>
      <c r="BP86" s="15"/>
      <c r="BQ86" s="15"/>
      <c r="BR86" s="15"/>
      <c r="BS86" s="16"/>
      <c r="BT86" s="14">
        <v>3398.1</v>
      </c>
      <c r="BU86" s="15"/>
      <c r="BV86" s="15"/>
      <c r="BW86" s="15"/>
      <c r="BX86" s="15"/>
      <c r="BY86" s="15"/>
      <c r="BZ86" s="15"/>
      <c r="CA86" s="15"/>
      <c r="CB86" s="15"/>
      <c r="CC86" s="16"/>
      <c r="CD86" s="14">
        <v>3406.1</v>
      </c>
      <c r="CE86" s="15"/>
      <c r="CF86" s="15"/>
      <c r="CG86" s="15"/>
      <c r="CH86" s="15"/>
      <c r="CI86" s="15"/>
      <c r="CJ86" s="15"/>
      <c r="CK86" s="15"/>
      <c r="CL86" s="15"/>
      <c r="CM86" s="16"/>
      <c r="CN86" s="11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4"/>
    </row>
    <row r="87" spans="1:108" s="6" customFormat="1" ht="30" customHeight="1">
      <c r="A87" s="19" t="s">
        <v>79</v>
      </c>
      <c r="B87" s="20"/>
      <c r="C87" s="20"/>
      <c r="D87" s="20"/>
      <c r="E87" s="20"/>
      <c r="F87" s="20"/>
      <c r="G87" s="20"/>
      <c r="H87" s="20"/>
      <c r="I87" s="21"/>
      <c r="J87" s="27" t="s">
        <v>165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7"/>
      <c r="BI87" s="14" t="s">
        <v>80</v>
      </c>
      <c r="BJ87" s="15"/>
      <c r="BK87" s="15"/>
      <c r="BL87" s="15"/>
      <c r="BM87" s="15"/>
      <c r="BN87" s="15"/>
      <c r="BO87" s="15"/>
      <c r="BP87" s="15"/>
      <c r="BQ87" s="15"/>
      <c r="BR87" s="15"/>
      <c r="BS87" s="16"/>
      <c r="BT87" s="14">
        <f>BT88+BT89</f>
        <v>663.38</v>
      </c>
      <c r="BU87" s="15"/>
      <c r="BV87" s="15"/>
      <c r="BW87" s="15"/>
      <c r="BX87" s="15"/>
      <c r="BY87" s="15"/>
      <c r="BZ87" s="15"/>
      <c r="CA87" s="15"/>
      <c r="CB87" s="15"/>
      <c r="CC87" s="16"/>
      <c r="CD87" s="14">
        <f>CD88+CD89</f>
        <v>692.565</v>
      </c>
      <c r="CE87" s="15"/>
      <c r="CF87" s="15"/>
      <c r="CG87" s="15"/>
      <c r="CH87" s="15"/>
      <c r="CI87" s="15"/>
      <c r="CJ87" s="15"/>
      <c r="CK87" s="15"/>
      <c r="CL87" s="15"/>
      <c r="CM87" s="16"/>
      <c r="CN87" s="11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4"/>
    </row>
    <row r="88" spans="1:108" s="6" customFormat="1" ht="27.75" customHeight="1">
      <c r="A88" s="19" t="s">
        <v>170</v>
      </c>
      <c r="B88" s="20"/>
      <c r="C88" s="20"/>
      <c r="D88" s="20"/>
      <c r="E88" s="20"/>
      <c r="F88" s="20"/>
      <c r="G88" s="20"/>
      <c r="H88" s="20"/>
      <c r="I88" s="21"/>
      <c r="J88" s="27" t="s">
        <v>157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4"/>
      <c r="BI88" s="14" t="s">
        <v>80</v>
      </c>
      <c r="BJ88" s="15"/>
      <c r="BK88" s="15"/>
      <c r="BL88" s="15"/>
      <c r="BM88" s="15"/>
      <c r="BN88" s="15"/>
      <c r="BO88" s="15"/>
      <c r="BP88" s="15"/>
      <c r="BQ88" s="15"/>
      <c r="BR88" s="15"/>
      <c r="BS88" s="16"/>
      <c r="BT88" s="14">
        <v>229.29</v>
      </c>
      <c r="BU88" s="15"/>
      <c r="BV88" s="15"/>
      <c r="BW88" s="15"/>
      <c r="BX88" s="15"/>
      <c r="BY88" s="15"/>
      <c r="BZ88" s="15"/>
      <c r="CA88" s="15"/>
      <c r="CB88" s="15"/>
      <c r="CC88" s="16"/>
      <c r="CD88" s="14">
        <v>254.44</v>
      </c>
      <c r="CE88" s="15"/>
      <c r="CF88" s="15"/>
      <c r="CG88" s="15"/>
      <c r="CH88" s="15"/>
      <c r="CI88" s="15"/>
      <c r="CJ88" s="15"/>
      <c r="CK88" s="15"/>
      <c r="CL88" s="15"/>
      <c r="CM88" s="16"/>
      <c r="CN88" s="11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8"/>
    </row>
    <row r="89" spans="1:108" s="6" customFormat="1" ht="27.75" customHeight="1">
      <c r="A89" s="19" t="s">
        <v>171</v>
      </c>
      <c r="B89" s="20"/>
      <c r="C89" s="20"/>
      <c r="D89" s="20"/>
      <c r="E89" s="20"/>
      <c r="F89" s="20"/>
      <c r="G89" s="20"/>
      <c r="H89" s="20"/>
      <c r="I89" s="21"/>
      <c r="J89" s="27" t="s">
        <v>158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4"/>
      <c r="BI89" s="14" t="s">
        <v>80</v>
      </c>
      <c r="BJ89" s="15"/>
      <c r="BK89" s="15"/>
      <c r="BL89" s="15"/>
      <c r="BM89" s="15"/>
      <c r="BN89" s="15"/>
      <c r="BO89" s="15"/>
      <c r="BP89" s="15"/>
      <c r="BQ89" s="15"/>
      <c r="BR89" s="15"/>
      <c r="BS89" s="16"/>
      <c r="BT89" s="14">
        <v>434.09</v>
      </c>
      <c r="BU89" s="15"/>
      <c r="BV89" s="15"/>
      <c r="BW89" s="15"/>
      <c r="BX89" s="15"/>
      <c r="BY89" s="15"/>
      <c r="BZ89" s="15"/>
      <c r="CA89" s="15"/>
      <c r="CB89" s="15"/>
      <c r="CC89" s="16"/>
      <c r="CD89" s="14">
        <v>438.125</v>
      </c>
      <c r="CE89" s="15"/>
      <c r="CF89" s="15"/>
      <c r="CG89" s="15"/>
      <c r="CH89" s="15"/>
      <c r="CI89" s="15"/>
      <c r="CJ89" s="15"/>
      <c r="CK89" s="15"/>
      <c r="CL89" s="15"/>
      <c r="CM89" s="16"/>
      <c r="CN89" s="11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8"/>
    </row>
    <row r="90" spans="1:108" s="6" customFormat="1" ht="15" customHeight="1">
      <c r="A90" s="19" t="s">
        <v>81</v>
      </c>
      <c r="B90" s="20"/>
      <c r="C90" s="20"/>
      <c r="D90" s="20"/>
      <c r="E90" s="20"/>
      <c r="F90" s="20"/>
      <c r="G90" s="20"/>
      <c r="H90" s="20"/>
      <c r="I90" s="21"/>
      <c r="J90" s="5"/>
      <c r="K90" s="22" t="s">
        <v>82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7"/>
      <c r="BI90" s="14" t="s">
        <v>67</v>
      </c>
      <c r="BJ90" s="15"/>
      <c r="BK90" s="15"/>
      <c r="BL90" s="15"/>
      <c r="BM90" s="15"/>
      <c r="BN90" s="15"/>
      <c r="BO90" s="15"/>
      <c r="BP90" s="15"/>
      <c r="BQ90" s="15"/>
      <c r="BR90" s="15"/>
      <c r="BS90" s="16"/>
      <c r="BT90" s="14"/>
      <c r="BU90" s="15"/>
      <c r="BV90" s="15"/>
      <c r="BW90" s="15"/>
      <c r="BX90" s="15"/>
      <c r="BY90" s="15"/>
      <c r="BZ90" s="15"/>
      <c r="CA90" s="15"/>
      <c r="CB90" s="15"/>
      <c r="CC90" s="16"/>
      <c r="CD90" s="14">
        <v>80.85</v>
      </c>
      <c r="CE90" s="15"/>
      <c r="CF90" s="15"/>
      <c r="CG90" s="15"/>
      <c r="CH90" s="15"/>
      <c r="CI90" s="15"/>
      <c r="CJ90" s="15"/>
      <c r="CK90" s="15"/>
      <c r="CL90" s="15"/>
      <c r="CM90" s="16"/>
      <c r="CN90" s="11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4"/>
    </row>
    <row r="91" spans="1:108" s="6" customFormat="1" ht="30" customHeight="1">
      <c r="A91" s="19" t="s">
        <v>83</v>
      </c>
      <c r="B91" s="20"/>
      <c r="C91" s="20"/>
      <c r="D91" s="20"/>
      <c r="E91" s="20"/>
      <c r="F91" s="20"/>
      <c r="G91" s="20"/>
      <c r="H91" s="20"/>
      <c r="I91" s="21"/>
      <c r="J91" s="5"/>
      <c r="K91" s="22" t="s">
        <v>84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7"/>
      <c r="BI91" s="14" t="s">
        <v>5</v>
      </c>
      <c r="BJ91" s="15"/>
      <c r="BK91" s="15"/>
      <c r="BL91" s="15"/>
      <c r="BM91" s="15"/>
      <c r="BN91" s="15"/>
      <c r="BO91" s="15"/>
      <c r="BP91" s="15"/>
      <c r="BQ91" s="15"/>
      <c r="BR91" s="15"/>
      <c r="BS91" s="16"/>
      <c r="BT91" s="67">
        <v>29384</v>
      </c>
      <c r="BU91" s="68"/>
      <c r="BV91" s="68"/>
      <c r="BW91" s="68"/>
      <c r="BX91" s="68"/>
      <c r="BY91" s="68"/>
      <c r="BZ91" s="68"/>
      <c r="CA91" s="68"/>
      <c r="CB91" s="68"/>
      <c r="CC91" s="69"/>
      <c r="CD91" s="67">
        <f>28152.931+2744.56486</f>
        <v>30897.49586</v>
      </c>
      <c r="CE91" s="68"/>
      <c r="CF91" s="68"/>
      <c r="CG91" s="68"/>
      <c r="CH91" s="68"/>
      <c r="CI91" s="68"/>
      <c r="CJ91" s="68"/>
      <c r="CK91" s="68"/>
      <c r="CL91" s="68"/>
      <c r="CM91" s="69"/>
      <c r="CN91" s="11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4"/>
    </row>
    <row r="92" spans="1:108" s="6" customFormat="1" ht="30" customHeight="1">
      <c r="A92" s="19" t="s">
        <v>85</v>
      </c>
      <c r="B92" s="20"/>
      <c r="C92" s="20"/>
      <c r="D92" s="20"/>
      <c r="E92" s="20"/>
      <c r="F92" s="20"/>
      <c r="G92" s="20"/>
      <c r="H92" s="20"/>
      <c r="I92" s="21"/>
      <c r="J92" s="5"/>
      <c r="K92" s="22" t="s">
        <v>86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7"/>
      <c r="BI92" s="14" t="s">
        <v>5</v>
      </c>
      <c r="BJ92" s="15"/>
      <c r="BK92" s="15"/>
      <c r="BL92" s="15"/>
      <c r="BM92" s="15"/>
      <c r="BN92" s="15"/>
      <c r="BO92" s="15"/>
      <c r="BP92" s="15"/>
      <c r="BQ92" s="15"/>
      <c r="BR92" s="15"/>
      <c r="BS92" s="16"/>
      <c r="BT92" s="14"/>
      <c r="BU92" s="15"/>
      <c r="BV92" s="15"/>
      <c r="BW92" s="15"/>
      <c r="BX92" s="15"/>
      <c r="BY92" s="15"/>
      <c r="BZ92" s="15"/>
      <c r="CA92" s="15"/>
      <c r="CB92" s="15"/>
      <c r="CC92" s="16"/>
      <c r="CD92" s="28">
        <f>2744.56486</f>
        <v>2744.56486</v>
      </c>
      <c r="CE92" s="29"/>
      <c r="CF92" s="29"/>
      <c r="CG92" s="29"/>
      <c r="CH92" s="29"/>
      <c r="CI92" s="29"/>
      <c r="CJ92" s="29"/>
      <c r="CK92" s="29"/>
      <c r="CL92" s="29"/>
      <c r="CM92" s="30"/>
      <c r="CN92" s="11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4"/>
    </row>
    <row r="93" spans="1:108" s="6" customFormat="1" ht="45" customHeight="1">
      <c r="A93" s="19" t="s">
        <v>87</v>
      </c>
      <c r="B93" s="20"/>
      <c r="C93" s="20"/>
      <c r="D93" s="20"/>
      <c r="E93" s="20"/>
      <c r="F93" s="20"/>
      <c r="G93" s="20"/>
      <c r="H93" s="20"/>
      <c r="I93" s="21"/>
      <c r="J93" s="5"/>
      <c r="K93" s="22" t="s">
        <v>88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7"/>
      <c r="BI93" s="14" t="s">
        <v>67</v>
      </c>
      <c r="BJ93" s="15"/>
      <c r="BK93" s="15"/>
      <c r="BL93" s="15"/>
      <c r="BM93" s="15"/>
      <c r="BN93" s="15"/>
      <c r="BO93" s="15"/>
      <c r="BP93" s="15"/>
      <c r="BQ93" s="15"/>
      <c r="BR93" s="15"/>
      <c r="BS93" s="16"/>
      <c r="BT93" s="54"/>
      <c r="BU93" s="55"/>
      <c r="BV93" s="55"/>
      <c r="BW93" s="55"/>
      <c r="BX93" s="55"/>
      <c r="BY93" s="55"/>
      <c r="BZ93" s="55"/>
      <c r="CA93" s="55"/>
      <c r="CB93" s="55"/>
      <c r="CC93" s="56"/>
      <c r="CD93" s="14" t="s">
        <v>38</v>
      </c>
      <c r="CE93" s="15"/>
      <c r="CF93" s="15"/>
      <c r="CG93" s="15"/>
      <c r="CH93" s="15"/>
      <c r="CI93" s="15"/>
      <c r="CJ93" s="15"/>
      <c r="CK93" s="15"/>
      <c r="CL93" s="15"/>
      <c r="CM93" s="16"/>
      <c r="CN93" s="11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8"/>
    </row>
    <row r="95" s="1" customFormat="1" ht="12.75">
      <c r="G95" s="1" t="s">
        <v>18</v>
      </c>
    </row>
    <row r="96" spans="1:108" s="1" customFormat="1" ht="68.25" customHeight="1">
      <c r="A96" s="82" t="s">
        <v>89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</row>
    <row r="97" spans="1:108" s="1" customFormat="1" ht="25.5" customHeight="1">
      <c r="A97" s="82" t="s">
        <v>90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</row>
    <row r="98" spans="1:108" s="1" customFormat="1" ht="25.5" customHeight="1">
      <c r="A98" s="82" t="s">
        <v>116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</row>
    <row r="99" spans="1:108" s="1" customFormat="1" ht="25.5" customHeight="1">
      <c r="A99" s="82" t="s">
        <v>91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</row>
    <row r="100" spans="1:108" s="1" customFormat="1" ht="25.5" customHeight="1">
      <c r="A100" s="82" t="s">
        <v>92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ht="3" customHeight="1"/>
  </sheetData>
  <sheetProtection password="CC7F" sheet="1" selectLockedCells="1" selectUnlockedCells="1"/>
  <mergeCells count="486">
    <mergeCell ref="BI50:BS50"/>
    <mergeCell ref="BT50:CC50"/>
    <mergeCell ref="CD50:CM50"/>
    <mergeCell ref="CO50:DD50"/>
    <mergeCell ref="A51:I51"/>
    <mergeCell ref="K51:BG51"/>
    <mergeCell ref="BI51:BS51"/>
    <mergeCell ref="BT51:CC51"/>
    <mergeCell ref="CD51:CM51"/>
    <mergeCell ref="CO51:DD51"/>
    <mergeCell ref="A49:I49"/>
    <mergeCell ref="K49:BG49"/>
    <mergeCell ref="BI49:BS49"/>
    <mergeCell ref="BT49:CC49"/>
    <mergeCell ref="CD49:CM49"/>
    <mergeCell ref="CO49:DD49"/>
    <mergeCell ref="BI47:BS47"/>
    <mergeCell ref="BT47:CC47"/>
    <mergeCell ref="CD47:CM47"/>
    <mergeCell ref="CO47:DD47"/>
    <mergeCell ref="BI48:BS48"/>
    <mergeCell ref="BT48:CC48"/>
    <mergeCell ref="CD48:CM48"/>
    <mergeCell ref="CO48:DD48"/>
    <mergeCell ref="BI45:BS45"/>
    <mergeCell ref="BT45:CC45"/>
    <mergeCell ref="CD45:CM45"/>
    <mergeCell ref="CO45:DD45"/>
    <mergeCell ref="A46:I46"/>
    <mergeCell ref="K46:BG46"/>
    <mergeCell ref="BI46:BS46"/>
    <mergeCell ref="BT46:CC46"/>
    <mergeCell ref="CD46:CM46"/>
    <mergeCell ref="CO46:DD46"/>
    <mergeCell ref="BI43:BS43"/>
    <mergeCell ref="BT43:CC43"/>
    <mergeCell ref="CD43:CM43"/>
    <mergeCell ref="CO43:DD43"/>
    <mergeCell ref="A44:I44"/>
    <mergeCell ref="K44:BG44"/>
    <mergeCell ref="BI44:BS44"/>
    <mergeCell ref="BT44:CC44"/>
    <mergeCell ref="CD44:CM44"/>
    <mergeCell ref="CO44:DD44"/>
    <mergeCell ref="BI41:BS41"/>
    <mergeCell ref="BT41:CC41"/>
    <mergeCell ref="CD41:CM41"/>
    <mergeCell ref="CO41:DD41"/>
    <mergeCell ref="A42:I42"/>
    <mergeCell ref="K42:BG42"/>
    <mergeCell ref="BI42:BS42"/>
    <mergeCell ref="BT42:CC42"/>
    <mergeCell ref="CD42:CM42"/>
    <mergeCell ref="CO42:DD42"/>
    <mergeCell ref="BI39:BS39"/>
    <mergeCell ref="BT39:CC39"/>
    <mergeCell ref="CD39:CM39"/>
    <mergeCell ref="CO39:DD39"/>
    <mergeCell ref="A40:I40"/>
    <mergeCell ref="K40:BG40"/>
    <mergeCell ref="BI40:BS40"/>
    <mergeCell ref="BT40:CC40"/>
    <mergeCell ref="CD40:CM40"/>
    <mergeCell ref="CO40:DD40"/>
    <mergeCell ref="BI37:BS37"/>
    <mergeCell ref="BT37:CC37"/>
    <mergeCell ref="CD37:CM37"/>
    <mergeCell ref="CO37:DD37"/>
    <mergeCell ref="A38:I38"/>
    <mergeCell ref="K38:BG38"/>
    <mergeCell ref="BI38:BS38"/>
    <mergeCell ref="BT38:CC38"/>
    <mergeCell ref="CD38:CM38"/>
    <mergeCell ref="CO38:DD38"/>
    <mergeCell ref="BI36:BS36"/>
    <mergeCell ref="BT36:CC36"/>
    <mergeCell ref="CD36:CM36"/>
    <mergeCell ref="CO36:DD36"/>
    <mergeCell ref="A35:I35"/>
    <mergeCell ref="K35:BG35"/>
    <mergeCell ref="CD35:CM35"/>
    <mergeCell ref="CO35:DD35"/>
    <mergeCell ref="BI35:BS35"/>
    <mergeCell ref="BT35:CC35"/>
    <mergeCell ref="CD32:CM32"/>
    <mergeCell ref="CO32:DD32"/>
    <mergeCell ref="A31:I31"/>
    <mergeCell ref="K31:BG31"/>
    <mergeCell ref="CD33:CM33"/>
    <mergeCell ref="CO33:DD33"/>
    <mergeCell ref="A33:I33"/>
    <mergeCell ref="K33:BG33"/>
    <mergeCell ref="BI33:BS33"/>
    <mergeCell ref="BT33:CC33"/>
    <mergeCell ref="A50:I50"/>
    <mergeCell ref="K50:BG50"/>
    <mergeCell ref="CD31:CM31"/>
    <mergeCell ref="CO31:DD31"/>
    <mergeCell ref="A32:I32"/>
    <mergeCell ref="K32:BG32"/>
    <mergeCell ref="BI32:BS32"/>
    <mergeCell ref="BT32:CC32"/>
    <mergeCell ref="A48:I48"/>
    <mergeCell ref="K48:BG48"/>
    <mergeCell ref="A47:I47"/>
    <mergeCell ref="K47:BG47"/>
    <mergeCell ref="A45:I45"/>
    <mergeCell ref="K45:BG45"/>
    <mergeCell ref="A43:I43"/>
    <mergeCell ref="K43:BG43"/>
    <mergeCell ref="A41:I41"/>
    <mergeCell ref="K41:BG41"/>
    <mergeCell ref="A39:I39"/>
    <mergeCell ref="K39:BG39"/>
    <mergeCell ref="A37:I37"/>
    <mergeCell ref="K37:BG37"/>
    <mergeCell ref="A36:I36"/>
    <mergeCell ref="K36:BG36"/>
    <mergeCell ref="BI31:BS31"/>
    <mergeCell ref="BT31:CC31"/>
    <mergeCell ref="A88:I88"/>
    <mergeCell ref="BI88:BS88"/>
    <mergeCell ref="BT88:CC88"/>
    <mergeCell ref="A67:I67"/>
    <mergeCell ref="K67:BG67"/>
    <mergeCell ref="BI67:BS67"/>
    <mergeCell ref="BI80:BS80"/>
    <mergeCell ref="BT80:CC80"/>
    <mergeCell ref="A83:I83"/>
    <mergeCell ref="BI83:BS83"/>
    <mergeCell ref="BT83:CC83"/>
    <mergeCell ref="CD83:CM83"/>
    <mergeCell ref="CD81:CM81"/>
    <mergeCell ref="CO83:DD83"/>
    <mergeCell ref="CD87:CM87"/>
    <mergeCell ref="CO87:DD87"/>
    <mergeCell ref="BI85:BS85"/>
    <mergeCell ref="BT67:CC67"/>
    <mergeCell ref="BI62:BS62"/>
    <mergeCell ref="BT62:CC62"/>
    <mergeCell ref="CD82:CM82"/>
    <mergeCell ref="CO82:DD82"/>
    <mergeCell ref="CD84:CM84"/>
    <mergeCell ref="CD60:CM60"/>
    <mergeCell ref="CO60:DD60"/>
    <mergeCell ref="CD61:CM61"/>
    <mergeCell ref="CO61:DD61"/>
    <mergeCell ref="CD67:CM67"/>
    <mergeCell ref="CO67:DD67"/>
    <mergeCell ref="CD62:CM62"/>
    <mergeCell ref="CO62:DD62"/>
    <mergeCell ref="CD63:CM63"/>
    <mergeCell ref="CO63:DD63"/>
    <mergeCell ref="A61:I61"/>
    <mergeCell ref="K61:BG61"/>
    <mergeCell ref="BI61:BS61"/>
    <mergeCell ref="BT61:CC61"/>
    <mergeCell ref="A62:I62"/>
    <mergeCell ref="K62:BG62"/>
    <mergeCell ref="A52:I52"/>
    <mergeCell ref="K52:BG52"/>
    <mergeCell ref="A60:I60"/>
    <mergeCell ref="K60:BG60"/>
    <mergeCell ref="BI60:BS60"/>
    <mergeCell ref="BT60:CC60"/>
    <mergeCell ref="A53:I53"/>
    <mergeCell ref="K53:BG53"/>
    <mergeCell ref="BI53:BS53"/>
    <mergeCell ref="BT53:CC53"/>
    <mergeCell ref="CD53:CM53"/>
    <mergeCell ref="CO53:DD53"/>
    <mergeCell ref="A98:DD98"/>
    <mergeCell ref="A99:DD99"/>
    <mergeCell ref="A96:DD96"/>
    <mergeCell ref="A97:DD97"/>
    <mergeCell ref="A93:I93"/>
    <mergeCell ref="K93:BG93"/>
    <mergeCell ref="BI93:BS93"/>
    <mergeCell ref="BT93:CC93"/>
    <mergeCell ref="A100:DD100"/>
    <mergeCell ref="K27:BG27"/>
    <mergeCell ref="A28:I28"/>
    <mergeCell ref="K28:BG28"/>
    <mergeCell ref="BI28:BS28"/>
    <mergeCell ref="BT28:CC28"/>
    <mergeCell ref="CD28:CM28"/>
    <mergeCell ref="CO28:DD28"/>
    <mergeCell ref="CD93:CM93"/>
    <mergeCell ref="CO93:DD93"/>
    <mergeCell ref="K91:BG91"/>
    <mergeCell ref="A92:I92"/>
    <mergeCell ref="K92:BG92"/>
    <mergeCell ref="BI92:BS92"/>
    <mergeCell ref="BT92:CC92"/>
    <mergeCell ref="BI91:BS91"/>
    <mergeCell ref="BT91:CC91"/>
    <mergeCell ref="CD90:CM90"/>
    <mergeCell ref="CO90:DD90"/>
    <mergeCell ref="CD92:CM92"/>
    <mergeCell ref="CO92:DD92"/>
    <mergeCell ref="A87:I87"/>
    <mergeCell ref="BI87:BS87"/>
    <mergeCell ref="BT87:CC87"/>
    <mergeCell ref="CD91:CM91"/>
    <mergeCell ref="CO91:DD91"/>
    <mergeCell ref="A91:I91"/>
    <mergeCell ref="A90:I90"/>
    <mergeCell ref="K90:BG90"/>
    <mergeCell ref="BI90:BS90"/>
    <mergeCell ref="BT90:CC90"/>
    <mergeCell ref="A85:I85"/>
    <mergeCell ref="K85:BG85"/>
    <mergeCell ref="BT85:CC85"/>
    <mergeCell ref="A86:I86"/>
    <mergeCell ref="CO84:DD84"/>
    <mergeCell ref="CO89:DD89"/>
    <mergeCell ref="CD88:CM88"/>
    <mergeCell ref="CO88:DD88"/>
    <mergeCell ref="A82:I82"/>
    <mergeCell ref="K82:BG82"/>
    <mergeCell ref="BI82:BS82"/>
    <mergeCell ref="BT82:CC82"/>
    <mergeCell ref="CD85:CM85"/>
    <mergeCell ref="CO85:DD85"/>
    <mergeCell ref="A84:I84"/>
    <mergeCell ref="K84:BG84"/>
    <mergeCell ref="BI84:BS84"/>
    <mergeCell ref="BT84:CC84"/>
    <mergeCell ref="A79:I79"/>
    <mergeCell ref="K79:BG79"/>
    <mergeCell ref="A81:I81"/>
    <mergeCell ref="K81:BG81"/>
    <mergeCell ref="BI81:BS81"/>
    <mergeCell ref="BT81:CC81"/>
    <mergeCell ref="BI79:BS79"/>
    <mergeCell ref="BT79:CC79"/>
    <mergeCell ref="A80:I80"/>
    <mergeCell ref="K80:BG80"/>
    <mergeCell ref="CD77:CM77"/>
    <mergeCell ref="CO77:DD77"/>
    <mergeCell ref="CD78:CM78"/>
    <mergeCell ref="CO78:DD78"/>
    <mergeCell ref="K78:BG78"/>
    <mergeCell ref="BI78:BS78"/>
    <mergeCell ref="CO81:DD81"/>
    <mergeCell ref="CD80:CM80"/>
    <mergeCell ref="CO80:DD80"/>
    <mergeCell ref="A77:I77"/>
    <mergeCell ref="K77:BG77"/>
    <mergeCell ref="BI77:BS77"/>
    <mergeCell ref="BT77:CC77"/>
    <mergeCell ref="CD79:CM79"/>
    <mergeCell ref="CO79:DD79"/>
    <mergeCell ref="A78:I78"/>
    <mergeCell ref="BT78:CC78"/>
    <mergeCell ref="A76:I76"/>
    <mergeCell ref="K76:BG76"/>
    <mergeCell ref="BI76:BS76"/>
    <mergeCell ref="BT76:CC76"/>
    <mergeCell ref="A75:I75"/>
    <mergeCell ref="K75:BG75"/>
    <mergeCell ref="BI75:BS75"/>
    <mergeCell ref="BT75:CC75"/>
    <mergeCell ref="CD76:CM76"/>
    <mergeCell ref="CO76:DD76"/>
    <mergeCell ref="BI72:BS72"/>
    <mergeCell ref="BT72:CC72"/>
    <mergeCell ref="CD74:CM74"/>
    <mergeCell ref="CO74:DD74"/>
    <mergeCell ref="CD75:CM75"/>
    <mergeCell ref="CO75:DD75"/>
    <mergeCell ref="A74:I74"/>
    <mergeCell ref="K74:BG74"/>
    <mergeCell ref="BI74:BS74"/>
    <mergeCell ref="BT74:CC74"/>
    <mergeCell ref="CD72:CM72"/>
    <mergeCell ref="CO72:DD72"/>
    <mergeCell ref="CD73:CM73"/>
    <mergeCell ref="CO73:DD73"/>
    <mergeCell ref="A72:I72"/>
    <mergeCell ref="K72:BG72"/>
    <mergeCell ref="A73:I73"/>
    <mergeCell ref="K73:BG73"/>
    <mergeCell ref="BI73:BS73"/>
    <mergeCell ref="BT73:CC73"/>
    <mergeCell ref="A71:I71"/>
    <mergeCell ref="K71:BG71"/>
    <mergeCell ref="BI71:BS71"/>
    <mergeCell ref="BT71:CC71"/>
    <mergeCell ref="CD71:CM71"/>
    <mergeCell ref="CO71:DD71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4:CM64"/>
    <mergeCell ref="CO64:DD64"/>
    <mergeCell ref="CD66:CM66"/>
    <mergeCell ref="CO66:DD66"/>
    <mergeCell ref="A63:I63"/>
    <mergeCell ref="K63:BG63"/>
    <mergeCell ref="BI63:BS63"/>
    <mergeCell ref="BT63:CC63"/>
    <mergeCell ref="CD65:CM65"/>
    <mergeCell ref="CO65:DD65"/>
    <mergeCell ref="A64:I64"/>
    <mergeCell ref="K64:BG64"/>
    <mergeCell ref="BI64:BS64"/>
    <mergeCell ref="BT64:CC64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CD56:CM56"/>
    <mergeCell ref="CO56:DD56"/>
    <mergeCell ref="CD57:CM57"/>
    <mergeCell ref="CO57:DD57"/>
    <mergeCell ref="BI57:BS57"/>
    <mergeCell ref="BT57:CC57"/>
    <mergeCell ref="CD59:CM59"/>
    <mergeCell ref="CO59:DD59"/>
    <mergeCell ref="A56:I56"/>
    <mergeCell ref="K56:BG56"/>
    <mergeCell ref="BI56:BS56"/>
    <mergeCell ref="BT56:CC56"/>
    <mergeCell ref="CD58:CM58"/>
    <mergeCell ref="CO58:DD58"/>
    <mergeCell ref="A57:I57"/>
    <mergeCell ref="K57:BG57"/>
    <mergeCell ref="CD55:CM55"/>
    <mergeCell ref="CO55:DD55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4:CM54"/>
    <mergeCell ref="CO54:DD54"/>
    <mergeCell ref="BI52:BS52"/>
    <mergeCell ref="BT52:CC52"/>
    <mergeCell ref="CD29:CM29"/>
    <mergeCell ref="CO29:DD29"/>
    <mergeCell ref="CD30:CM30"/>
    <mergeCell ref="CO30:DD30"/>
    <mergeCell ref="CD52:CM52"/>
    <mergeCell ref="CO52:DD5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O26:DD26"/>
    <mergeCell ref="A27:I27"/>
    <mergeCell ref="BI27:BS27"/>
    <mergeCell ref="BT27:CC27"/>
    <mergeCell ref="CD27:CM27"/>
    <mergeCell ref="CO27:DD27"/>
    <mergeCell ref="A26:I26"/>
    <mergeCell ref="K26:BG26"/>
    <mergeCell ref="BI26:BS26"/>
    <mergeCell ref="CO24:DD24"/>
    <mergeCell ref="A25:I25"/>
    <mergeCell ref="K25:BG25"/>
    <mergeCell ref="BI25:BS25"/>
    <mergeCell ref="BT25:CC25"/>
    <mergeCell ref="CD25:CM25"/>
    <mergeCell ref="CO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O22:DD22"/>
    <mergeCell ref="A23:I23"/>
    <mergeCell ref="K23:BG23"/>
    <mergeCell ref="BI23:BS23"/>
    <mergeCell ref="BT23:CC23"/>
    <mergeCell ref="CD23:CM23"/>
    <mergeCell ref="CO23:DD23"/>
    <mergeCell ref="A22:I22"/>
    <mergeCell ref="K22:BG22"/>
    <mergeCell ref="BI22:BS22"/>
    <mergeCell ref="J20:BG20"/>
    <mergeCell ref="CD21:CM21"/>
    <mergeCell ref="A20:I20"/>
    <mergeCell ref="A21:I21"/>
    <mergeCell ref="K21:BG21"/>
    <mergeCell ref="BI21:BS21"/>
    <mergeCell ref="BT21:CC21"/>
    <mergeCell ref="BI20:BS20"/>
    <mergeCell ref="BT20:CC20"/>
    <mergeCell ref="A19:I19"/>
    <mergeCell ref="K19:BG19"/>
    <mergeCell ref="BI19:BS19"/>
    <mergeCell ref="BT19:CC19"/>
    <mergeCell ref="CD18:CM18"/>
    <mergeCell ref="CO18:DD18"/>
    <mergeCell ref="CD19:CM19"/>
    <mergeCell ref="CO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AQ13:AX13"/>
    <mergeCell ref="AY13:AZ13"/>
    <mergeCell ref="BA13:BH13"/>
    <mergeCell ref="CO15:DD16"/>
    <mergeCell ref="BT16:CC16"/>
    <mergeCell ref="CD16:CM16"/>
    <mergeCell ref="CN15:CN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68:I68"/>
    <mergeCell ref="K68:BG68"/>
    <mergeCell ref="BI68:BS68"/>
    <mergeCell ref="BT68:CC68"/>
    <mergeCell ref="CD68:CM68"/>
    <mergeCell ref="CO68:DD68"/>
    <mergeCell ref="CD86:CM86"/>
    <mergeCell ref="CO86:DD86"/>
    <mergeCell ref="J88:BH88"/>
    <mergeCell ref="J89:BH89"/>
    <mergeCell ref="A89:I89"/>
    <mergeCell ref="BI89:BS89"/>
    <mergeCell ref="BT89:CC89"/>
    <mergeCell ref="CD89:CM89"/>
    <mergeCell ref="A69:I69"/>
    <mergeCell ref="K69:BG69"/>
    <mergeCell ref="BI69:BS69"/>
    <mergeCell ref="BT69:CC69"/>
    <mergeCell ref="CD69:CM69"/>
    <mergeCell ref="CO69:DD69"/>
    <mergeCell ref="A70:I70"/>
    <mergeCell ref="K70:BG70"/>
    <mergeCell ref="BI70:BS70"/>
    <mergeCell ref="BT70:CC70"/>
    <mergeCell ref="CD70:CM70"/>
    <mergeCell ref="CO70:DD70"/>
    <mergeCell ref="J83:BF83"/>
    <mergeCell ref="BG83:BH83"/>
    <mergeCell ref="J87:BG87"/>
    <mergeCell ref="K86:BG86"/>
    <mergeCell ref="BI86:BS86"/>
    <mergeCell ref="BT86:CC86"/>
    <mergeCell ref="CD17:CM17"/>
    <mergeCell ref="CO17:DD17"/>
    <mergeCell ref="A34:I34"/>
    <mergeCell ref="K34:BG34"/>
    <mergeCell ref="BI34:BS34"/>
    <mergeCell ref="BT34:CC34"/>
    <mergeCell ref="CD34:CM34"/>
    <mergeCell ref="CO34:DD34"/>
    <mergeCell ref="CO21:DD21"/>
    <mergeCell ref="CO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0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Сигаловская М</cp:lastModifiedBy>
  <cp:lastPrinted>2021-04-01T10:01:47Z</cp:lastPrinted>
  <dcterms:created xsi:type="dcterms:W3CDTF">2010-05-19T10:50:44Z</dcterms:created>
  <dcterms:modified xsi:type="dcterms:W3CDTF">2021-04-21T07:30:42Z</dcterms:modified>
  <cp:category/>
  <cp:version/>
  <cp:contentType/>
  <cp:contentStatus/>
</cp:coreProperties>
</file>